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045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'Φύλλο1'!$B$2:$AE$26</definedName>
  </definedNames>
  <calcPr fullCalcOnLoad="1"/>
</workbook>
</file>

<file path=xl/sharedStrings.xml><?xml version="1.0" encoding="utf-8"?>
<sst xmlns="http://schemas.openxmlformats.org/spreadsheetml/2006/main" count="146" uniqueCount="71">
  <si>
    <t xml:space="preserve"> </t>
  </si>
  <si>
    <t>ΑΝΕΡΓΟΣ - ΕΡΓΑΖΟΜΕΝΟΣ (1-ΝΑΙ &amp; 2=ΌΧΙ)</t>
  </si>
  <si>
    <t>Α/Α</t>
  </si>
  <si>
    <t>ΕΜΠΕΙΡΙΑ ΣΕ ΠΑγΟ ΑΜΕΑ  (1-ΝΑΙ &amp; 2=ΌΧΙ)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</si>
  <si>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</si>
  <si>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</si>
  <si>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</si>
  <si>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</si>
  <si>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</si>
  <si>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</si>
  <si>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</si>
  <si>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</si>
  <si>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</si>
  <si>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</si>
  <si>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</si>
  <si>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ΣΥΝΟΛΟ</t>
  </si>
  <si>
    <t>ΜΟΡΙΑ Α</t>
  </si>
  <si>
    <t>ΒΑΘΜΟΣ ΠΤΥΧΙΟΥ (Α)</t>
  </si>
  <si>
    <t>ΔΙΔΑΚΤΟΡΙΚΟ ΔΙΠΛΩΜΑ (Β)</t>
  </si>
  <si>
    <t>ΜΟΡΙΑ (Β)</t>
  </si>
  <si>
    <t>ΜΕΤΑΠΤΥΧΙΑΚΟ ΔΙΠΛΩΜΑ (Γ)</t>
  </si>
  <si>
    <t>ΠΟΛΥΤΕΚΝΙΑ (Δ)</t>
  </si>
  <si>
    <t>ΜΟΡΙΑ (Γ)</t>
  </si>
  <si>
    <t>ΜΟΡΙΑ (Δ)</t>
  </si>
  <si>
    <t>2 ΑΝΗΛΙΚΑ ΤΕΚΝΑ (Ε)</t>
  </si>
  <si>
    <t>ΜΟΡΙΑ (Ε)</t>
  </si>
  <si>
    <t>3ο ΑΝΗΛΙΚΟ ΤΕΚΝΟ (ΣΤ)</t>
  </si>
  <si>
    <t>ΜΟΡΙΑ (ΣΤ)</t>
  </si>
  <si>
    <t>ΜΟΝΟΓΟΝΕΙΚΗ ΟΙΚΟΓΕΝΕΙΑ - ΠΑΙΔΙΑ (Ζ)</t>
  </si>
  <si>
    <t>ΜΟΡΙΑ (Ζ)</t>
  </si>
  <si>
    <t>ΚΥΡΙΑ ΚΑΡΗΓΟΡΙΑ ΕΙΔΙΚΕΥΣΗΣ  (1-ΝΑΙ &amp; 2=ΌΧΙ) (Η)</t>
  </si>
  <si>
    <t>ΜΟΡΙΑ (Η)</t>
  </si>
  <si>
    <t>ΔΕΥΤ. ΚΑΤΗΓΟΡΙΑ ΕΙΔΙΚΕΥΣΗΣ  (1-ΝΑΙ &amp; 2=ΌΧΙ) (Θ)</t>
  </si>
  <si>
    <t>ΜΟΡΙΑ (Θ)</t>
  </si>
  <si>
    <t>ΟΛΟΚΛΗΡΩΜΕΝΟΙ  ΜΗΝΕΣ ΕΜΠΕΙΡΙΑΣ (Ι)</t>
  </si>
  <si>
    <t>ΜΟΡΙΑ (Ι)</t>
  </si>
  <si>
    <t>ΟΝΟΜΑΤΕΠΩΝΥΜΟ</t>
  </si>
  <si>
    <t>ΝΑΙ</t>
  </si>
  <si>
    <t>ΌΧΙ</t>
  </si>
  <si>
    <t>τελικο ΣΥΝΟΛΟ</t>
  </si>
  <si>
    <t>ΩΡΕΣ ΜΗ ΟΛΟΚΛΗΡΩΜΕΝΩΝ  ΜΗΝΩΝ (Ι)</t>
  </si>
  <si>
    <t xml:space="preserve">  ΜΗ ΟΛΟΚΛΗΡΩΜΕΝΟΙ  ΜΗΝΕΣ (Ι)</t>
  </si>
  <si>
    <t>ΤΖΑΝΑΚΑΚΗΣ ΜΑΝΟΛΗΣ</t>
  </si>
  <si>
    <t>ΑΝΑΣΤΑΣΙΑ ΣΤΡΑΤΟΠΟΥΛΟΥ</t>
  </si>
  <si>
    <t>ΖΑΧΑΡΙΟΥΔΑΚΗ  ΑΙΚΑΤΕΡΙΝΗ</t>
  </si>
  <si>
    <t>ΠΑΠΑΔΑΚΗΣ ΕΜΜΑΝΟΥΗΛ</t>
  </si>
  <si>
    <t>ΤΖΟΝΑΘΑΝ ΤΟΜΑΣΕΝ</t>
  </si>
  <si>
    <t xml:space="preserve">ΓΙΩΡΓΟΣ ΜΑΣΕΛΗΣ </t>
  </si>
  <si>
    <t>ΤΣΑΙΝΗΣ ΓΙΑΝΝΗΣ</t>
  </si>
  <si>
    <t>ΘΕΑΝΩ ΓΑΒΑΛΑ</t>
  </si>
  <si>
    <t>ΔΗΜΟΠΟΥΛΟΥ ΜΑΡΙΑ</t>
  </si>
  <si>
    <t>ΜΙΧΑΛΗΣ ΛΕΜΠΙΔΑΚΗΣ</t>
  </si>
  <si>
    <t>ΜΑΡΙΑ ΛΥΡΑΡΑΚΗ</t>
  </si>
  <si>
    <t>ΔΗΜΗΤΡΑΚΑΚΗ ΕΥΑΓΓΕΛΙΑ</t>
  </si>
  <si>
    <t>ΔΕΛΑΚΗΣ ΘΕΩΔΟΡΟΣ</t>
  </si>
  <si>
    <t>ΧΑΛΚΙΑΔΑΚΗΣ  ΝΙΚΟΛΑΟΣ</t>
  </si>
  <si>
    <t>ΤΣΙΛΙΓΚΟΥΝΑΚΗ  ΕΛΕΝΗ</t>
  </si>
  <si>
    <t>ΜΑΡΤΖΑΒΑΝΤΖΗΣ ΘΕΩΔΟΡΟΣ</t>
  </si>
  <si>
    <t>ΠΑΠΑΔΑΚΗ ΜΑΡΙΑ</t>
  </si>
  <si>
    <t>ΧΑΡΙΚΛΕΙΑ ΠΟΛΥΧΡΟΝΑΚΗ</t>
  </si>
  <si>
    <t>ΔΟΥΛΓΕΡΑΚΗ ΜΑΡΙΑΝΑ</t>
  </si>
  <si>
    <t>ΒΑΡΔΑΒΑΣ ΓΙΩΡΓΟΣ</t>
  </si>
  <si>
    <t>ΣΤΕΦΑΝΑΚΗΣ ΠΑΝΤΕΛΗΣ</t>
  </si>
  <si>
    <t>Χ</t>
  </si>
  <si>
    <t>Μέτρησε μόνο ΠΟΛΥΤΕΚΝΙΑ</t>
  </si>
  <si>
    <r>
      <t>ΥΠΟΛΟΓΙΣΜΟΣ ΜΟΡΙΩΝ  ΥΠΟΨΗΦΙΩΝ ΠΟΡΓΡΑΜΜΑΤΟΣ ΑΘΛΗΤΙΣΜΟΣ για  ΟΛΟΥΣ 2015-2016</t>
    </r>
    <r>
      <rPr>
        <b/>
        <i/>
        <sz val="15"/>
        <color indexed="10"/>
        <rFont val="Arial"/>
        <family val="2"/>
      </rPr>
      <t xml:space="preserve"> </t>
    </r>
    <r>
      <rPr>
        <b/>
        <i/>
        <sz val="16"/>
        <color indexed="10"/>
        <rFont val="Arial"/>
        <family val="2"/>
      </rPr>
      <t>ΑΝΕΡΓΟΙ ΚΦΑ</t>
    </r>
    <r>
      <rPr>
        <b/>
        <i/>
        <sz val="15"/>
        <rFont val="Arial"/>
        <family val="2"/>
      </rPr>
      <t xml:space="preserve">  (ΕΙΔΙΚΟΤΗΤΑ: ΓΕΝΙΚΗ ΠΡΟΚΥΡΗΞΗ -ΚΦΑ)</t>
    </r>
  </si>
  <si>
    <t>ΕΠΙΤΥΧΩΝ/ΧΟΥΣΑ</t>
  </si>
  <si>
    <t>ΕΠΙΛΑΧΩΝ/ΧΟΥΣΑ</t>
  </si>
  <si>
    <t>ΒΕΒΑΙΩΣΗ ΠΕΡΙ ΜΟΝΙΜΗΣ ΚΑΤΟΙΚΙΑΣ (ΝΑΙ  Η ΌΧΙ)</t>
  </si>
  <si>
    <t>ΔΕΣΠΟΙΝΑ ΚΑΛΛΙΓΕΡΗ</t>
  </si>
  <si>
    <t>ΕΠΙΤΥΧΟΥΣΑ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</si>
</sst>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8]dddd\,\ d\ mmmm\ yyyy"/>
    <numFmt numFmtId="166" formatCode="[$-408]h:mm:ss\ AM/PM"/>
    <numFmt numFmtId="167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0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b/>
      <sz val="14"/>
      <color indexed="53"/>
      <name val="Arial"/>
      <family val="2"/>
    </font>
    <font>
      <b/>
      <i/>
      <sz val="15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b/>
      <sz val="14"/>
      <color indexed="60"/>
      <name val="Arial"/>
      <family val="2"/>
    </font>
    <font>
      <b/>
      <sz val="12"/>
      <color indexed="8"/>
      <name val="Arial"/>
      <family val="2"/>
    </font>
    <font>
      <b/>
      <i/>
      <sz val="15"/>
      <color indexed="10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0" fillId="35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center" textRotation="90"/>
    </xf>
    <xf numFmtId="0" fontId="12" fillId="37" borderId="10" xfId="0" applyFont="1" applyFill="1" applyBorder="1" applyAlignment="1">
      <alignment horizontal="center" textRotation="90"/>
    </xf>
    <xf numFmtId="0" fontId="3" fillId="38" borderId="10" xfId="0" applyFont="1" applyFill="1" applyBorder="1" applyAlignment="1">
      <alignment horizontal="center" vertical="center" textRotation="90"/>
    </xf>
    <xf numFmtId="0" fontId="13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4" fontId="1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36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4" fillId="15" borderId="10" xfId="0" applyFont="1" applyFill="1" applyBorder="1" applyAlignment="1">
      <alignment/>
    </xf>
    <xf numFmtId="0" fontId="4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/>
    </xf>
    <xf numFmtId="2" fontId="4" fillId="13" borderId="10" xfId="0" applyNumberFormat="1" applyFont="1" applyFill="1" applyBorder="1" applyAlignment="1">
      <alignment horizontal="center"/>
    </xf>
    <xf numFmtId="2" fontId="6" fillId="13" borderId="10" xfId="0" applyNumberFormat="1" applyFont="1" applyFill="1" applyBorder="1" applyAlignment="1">
      <alignment horizontal="center"/>
    </xf>
    <xf numFmtId="1" fontId="4" fillId="13" borderId="10" xfId="0" applyNumberFormat="1" applyFont="1" applyFill="1" applyBorder="1" applyAlignment="1">
      <alignment horizontal="center"/>
    </xf>
    <xf numFmtId="2" fontId="10" fillId="13" borderId="11" xfId="0" applyNumberFormat="1" applyFont="1" applyFill="1" applyBorder="1" applyAlignment="1">
      <alignment/>
    </xf>
    <xf numFmtId="2" fontId="6" fillId="13" borderId="10" xfId="0" applyNumberFormat="1" applyFont="1" applyFill="1" applyBorder="1" applyAlignment="1">
      <alignment horizontal="center"/>
    </xf>
    <xf numFmtId="1" fontId="5" fillId="13" borderId="10" xfId="0" applyNumberFormat="1" applyFont="1" applyFill="1" applyBorder="1" applyAlignment="1">
      <alignment horizontal="center"/>
    </xf>
    <xf numFmtId="1" fontId="14" fillId="13" borderId="10" xfId="0" applyNumberFormat="1" applyFont="1" applyFill="1" applyBorder="1" applyAlignment="1">
      <alignment horizontal="center"/>
    </xf>
    <xf numFmtId="2" fontId="15" fillId="13" borderId="10" xfId="0" applyNumberFormat="1" applyFont="1" applyFill="1" applyBorder="1" applyAlignment="1">
      <alignment horizontal="center"/>
    </xf>
    <xf numFmtId="4" fontId="17" fillId="13" borderId="10" xfId="0" applyNumberFormat="1" applyFont="1" applyFill="1" applyBorder="1" applyAlignment="1">
      <alignment horizontal="center"/>
    </xf>
    <xf numFmtId="1" fontId="16" fillId="13" borderId="10" xfId="0" applyNumberFormat="1" applyFont="1" applyFill="1" applyBorder="1" applyAlignment="1">
      <alignment horizontal="center"/>
    </xf>
    <xf numFmtId="2" fontId="14" fillId="13" borderId="10" xfId="0" applyNumberFormat="1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/>
    </xf>
    <xf numFmtId="0" fontId="4" fillId="13" borderId="16" xfId="0" applyFont="1" applyFill="1" applyBorder="1" applyAlignment="1">
      <alignment/>
    </xf>
    <xf numFmtId="0" fontId="4" fillId="13" borderId="16" xfId="0" applyFont="1" applyFill="1" applyBorder="1" applyAlignment="1">
      <alignment horizontal="center"/>
    </xf>
    <xf numFmtId="2" fontId="4" fillId="13" borderId="16" xfId="0" applyNumberFormat="1" applyFont="1" applyFill="1" applyBorder="1" applyAlignment="1">
      <alignment horizontal="center"/>
    </xf>
    <xf numFmtId="2" fontId="6" fillId="13" borderId="16" xfId="0" applyNumberFormat="1" applyFont="1" applyFill="1" applyBorder="1" applyAlignment="1">
      <alignment horizontal="center"/>
    </xf>
    <xf numFmtId="1" fontId="5" fillId="13" borderId="16" xfId="0" applyNumberFormat="1" applyFont="1" applyFill="1" applyBorder="1" applyAlignment="1">
      <alignment horizontal="center"/>
    </xf>
    <xf numFmtId="1" fontId="14" fillId="13" borderId="16" xfId="0" applyNumberFormat="1" applyFont="1" applyFill="1" applyBorder="1" applyAlignment="1">
      <alignment horizontal="center"/>
    </xf>
    <xf numFmtId="2" fontId="15" fillId="13" borderId="16" xfId="0" applyNumberFormat="1" applyFont="1" applyFill="1" applyBorder="1" applyAlignment="1">
      <alignment horizontal="center"/>
    </xf>
    <xf numFmtId="4" fontId="17" fillId="13" borderId="16" xfId="0" applyNumberFormat="1" applyFont="1" applyFill="1" applyBorder="1" applyAlignment="1">
      <alignment horizontal="center"/>
    </xf>
    <xf numFmtId="2" fontId="6" fillId="13" borderId="16" xfId="0" applyNumberFormat="1" applyFont="1" applyFill="1" applyBorder="1" applyAlignment="1">
      <alignment horizontal="center"/>
    </xf>
    <xf numFmtId="2" fontId="10" fillId="13" borderId="17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2" fontId="4" fillId="15" borderId="10" xfId="0" applyNumberFormat="1" applyFont="1" applyFill="1" applyBorder="1" applyAlignment="1">
      <alignment horizontal="center"/>
    </xf>
    <xf numFmtId="2" fontId="6" fillId="15" borderId="10" xfId="0" applyNumberFormat="1" applyFont="1" applyFill="1" applyBorder="1" applyAlignment="1">
      <alignment horizontal="center"/>
    </xf>
    <xf numFmtId="1" fontId="5" fillId="15" borderId="10" xfId="0" applyNumberFormat="1" applyFont="1" applyFill="1" applyBorder="1" applyAlignment="1">
      <alignment horizontal="center"/>
    </xf>
    <xf numFmtId="1" fontId="14" fillId="15" borderId="10" xfId="0" applyNumberFormat="1" applyFont="1" applyFill="1" applyBorder="1" applyAlignment="1">
      <alignment horizontal="center"/>
    </xf>
    <xf numFmtId="2" fontId="15" fillId="15" borderId="10" xfId="0" applyNumberFormat="1" applyFont="1" applyFill="1" applyBorder="1" applyAlignment="1">
      <alignment horizontal="center"/>
    </xf>
    <xf numFmtId="4" fontId="17" fillId="15" borderId="10" xfId="0" applyNumberFormat="1" applyFont="1" applyFill="1" applyBorder="1" applyAlignment="1">
      <alignment horizontal="center"/>
    </xf>
    <xf numFmtId="2" fontId="6" fillId="15" borderId="10" xfId="0" applyNumberFormat="1" applyFont="1" applyFill="1" applyBorder="1" applyAlignment="1">
      <alignment horizontal="center"/>
    </xf>
    <xf numFmtId="2" fontId="10" fillId="15" borderId="11" xfId="0" applyNumberFormat="1" applyFont="1" applyFill="1" applyBorder="1" applyAlignment="1">
      <alignment/>
    </xf>
    <xf numFmtId="1" fontId="16" fillId="15" borderId="10" xfId="0" applyNumberFormat="1" applyFont="1" applyFill="1" applyBorder="1" applyAlignment="1">
      <alignment horizontal="center"/>
    </xf>
    <xf numFmtId="0" fontId="4" fillId="15" borderId="18" xfId="0" applyFont="1" applyFill="1" applyBorder="1" applyAlignment="1">
      <alignment/>
    </xf>
    <xf numFmtId="0" fontId="4" fillId="15" borderId="18" xfId="0" applyFont="1" applyFill="1" applyBorder="1" applyAlignment="1">
      <alignment horizontal="center"/>
    </xf>
    <xf numFmtId="2" fontId="4" fillId="15" borderId="18" xfId="0" applyNumberFormat="1" applyFont="1" applyFill="1" applyBorder="1" applyAlignment="1">
      <alignment horizontal="center"/>
    </xf>
    <xf numFmtId="2" fontId="6" fillId="15" borderId="18" xfId="0" applyNumberFormat="1" applyFont="1" applyFill="1" applyBorder="1" applyAlignment="1">
      <alignment horizontal="center"/>
    </xf>
    <xf numFmtId="1" fontId="5" fillId="15" borderId="18" xfId="0" applyNumberFormat="1" applyFont="1" applyFill="1" applyBorder="1" applyAlignment="1">
      <alignment horizontal="center"/>
    </xf>
    <xf numFmtId="1" fontId="14" fillId="15" borderId="18" xfId="0" applyNumberFormat="1" applyFont="1" applyFill="1" applyBorder="1" applyAlignment="1">
      <alignment horizontal="center"/>
    </xf>
    <xf numFmtId="2" fontId="15" fillId="15" borderId="18" xfId="0" applyNumberFormat="1" applyFont="1" applyFill="1" applyBorder="1" applyAlignment="1">
      <alignment horizontal="center"/>
    </xf>
    <xf numFmtId="4" fontId="17" fillId="15" borderId="18" xfId="0" applyNumberFormat="1" applyFont="1" applyFill="1" applyBorder="1" applyAlignment="1">
      <alignment horizontal="center"/>
    </xf>
    <xf numFmtId="2" fontId="6" fillId="15" borderId="18" xfId="0" applyNumberFormat="1" applyFont="1" applyFill="1" applyBorder="1" applyAlignment="1">
      <alignment horizontal="center"/>
    </xf>
    <xf numFmtId="2" fontId="10" fillId="15" borderId="19" xfId="0" applyNumberFormat="1" applyFont="1" applyFill="1" applyBorder="1" applyAlignment="1">
      <alignment/>
    </xf>
    <xf numFmtId="2" fontId="10" fillId="1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zoomScalePageLayoutView="0" workbookViewId="0" topLeftCell="A1">
      <pane ySplit="4" topLeftCell="A8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2.140625" style="0" customWidth="1"/>
    <col min="2" max="2" width="5.140625" style="0" customWidth="1"/>
    <col min="3" max="3" width="35.140625" style="0" customWidth="1"/>
    <col min="4" max="5" width="5.421875" style="0" customWidth="1"/>
    <col min="6" max="6" width="6.7109375" style="0" customWidth="1"/>
    <col min="7" max="7" width="7.28125" style="0" customWidth="1"/>
    <col min="8" max="8" width="8.28125" style="1" customWidth="1"/>
    <col min="9" max="9" width="7.28125" style="0" customWidth="1"/>
    <col min="10" max="10" width="7.28125" style="1" customWidth="1"/>
    <col min="11" max="11" width="7.28125" style="0" customWidth="1"/>
    <col min="12" max="12" width="7.28125" style="1" customWidth="1"/>
    <col min="13" max="13" width="7.28125" style="0" customWidth="1"/>
    <col min="14" max="14" width="7.28125" style="1" customWidth="1"/>
    <col min="15" max="15" width="7.28125" style="0" customWidth="1"/>
    <col min="16" max="16" width="9.140625" style="1" customWidth="1"/>
    <col min="17" max="17" width="7.28125" style="0" customWidth="1"/>
    <col min="18" max="18" width="7.28125" style="1" customWidth="1"/>
    <col min="19" max="19" width="7.28125" style="0" customWidth="1"/>
    <col min="20" max="20" width="7.28125" style="1" customWidth="1"/>
    <col min="21" max="21" width="7.28125" style="0" customWidth="1"/>
    <col min="22" max="22" width="7.28125" style="1" customWidth="1"/>
    <col min="23" max="23" width="7.28125" style="0" customWidth="1"/>
    <col min="24" max="24" width="7.28125" style="1" customWidth="1"/>
    <col min="25" max="26" width="7.28125" style="0" customWidth="1"/>
    <col min="27" max="27" width="13.140625" style="0" customWidth="1"/>
    <col min="28" max="28" width="8.57421875" style="0" customWidth="1"/>
    <col min="29" max="29" width="7.28125" style="0" customWidth="1"/>
    <col min="30" max="30" width="8.8515625" style="0" customWidth="1"/>
    <col min="31" max="31" width="35.140625" style="0" customWidth="1"/>
  </cols>
  <sheetData>
    <row r="2" spans="2:31" ht="27.75" customHeight="1">
      <c r="B2" s="25" t="s">
        <v>65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ht="7.5" customHeight="1" thickBot="1"/>
    <row r="4" spans="3:30" ht="19.5" customHeight="1" thickBot="1">
      <c r="C4" s="12" t="s">
        <v>36</v>
      </c>
      <c r="G4" s="23" t="s">
        <v>4</v>
      </c>
      <c r="H4" s="23"/>
      <c r="I4" s="24" t="s">
        <v>5</v>
      </c>
      <c r="J4" s="24"/>
      <c r="K4" s="23" t="s">
        <v>6</v>
      </c>
      <c r="L4" s="23"/>
      <c r="M4" s="24" t="s">
        <v>7</v>
      </c>
      <c r="N4" s="24"/>
      <c r="O4" s="23" t="s">
        <v>8</v>
      </c>
      <c r="P4" s="23"/>
      <c r="Q4" s="24" t="s">
        <v>9</v>
      </c>
      <c r="R4" s="24"/>
      <c r="S4" s="23" t="s">
        <v>10</v>
      </c>
      <c r="T4" s="23"/>
      <c r="U4" s="24" t="s">
        <v>11</v>
      </c>
      <c r="V4" s="24"/>
      <c r="W4" s="23" t="s">
        <v>12</v>
      </c>
      <c r="X4" s="23"/>
      <c r="Y4" s="29" t="s">
        <v>13</v>
      </c>
      <c r="Z4" s="30"/>
      <c r="AA4" s="26" t="s">
        <v>14</v>
      </c>
      <c r="AB4" s="27"/>
      <c r="AC4" s="28"/>
      <c r="AD4" s="3" t="s">
        <v>0</v>
      </c>
    </row>
    <row r="5" spans="2:32" ht="276" customHeight="1" thickBot="1">
      <c r="B5" s="7" t="s">
        <v>2</v>
      </c>
      <c r="C5" s="2" t="s">
        <v>0</v>
      </c>
      <c r="D5" s="9" t="s">
        <v>1</v>
      </c>
      <c r="E5" s="10" t="s">
        <v>3</v>
      </c>
      <c r="F5" s="10" t="s">
        <v>68</v>
      </c>
      <c r="G5" s="4" t="s">
        <v>17</v>
      </c>
      <c r="H5" s="5" t="s">
        <v>16</v>
      </c>
      <c r="I5" s="4" t="s">
        <v>18</v>
      </c>
      <c r="J5" s="5" t="s">
        <v>19</v>
      </c>
      <c r="K5" s="4" t="s">
        <v>20</v>
      </c>
      <c r="L5" s="5" t="s">
        <v>22</v>
      </c>
      <c r="M5" s="4" t="s">
        <v>21</v>
      </c>
      <c r="N5" s="5" t="s">
        <v>23</v>
      </c>
      <c r="O5" s="4" t="s">
        <v>24</v>
      </c>
      <c r="P5" s="5" t="s">
        <v>25</v>
      </c>
      <c r="Q5" s="4" t="s">
        <v>26</v>
      </c>
      <c r="R5" s="5" t="s">
        <v>27</v>
      </c>
      <c r="S5" s="4" t="s">
        <v>28</v>
      </c>
      <c r="T5" s="5" t="s">
        <v>29</v>
      </c>
      <c r="U5" s="4" t="s">
        <v>30</v>
      </c>
      <c r="V5" s="5" t="s">
        <v>31</v>
      </c>
      <c r="W5" s="4" t="s">
        <v>32</v>
      </c>
      <c r="X5" s="5" t="s">
        <v>33</v>
      </c>
      <c r="Y5" s="4" t="s">
        <v>34</v>
      </c>
      <c r="Z5" s="5" t="s">
        <v>35</v>
      </c>
      <c r="AA5" s="11" t="s">
        <v>40</v>
      </c>
      <c r="AB5" s="11" t="s">
        <v>41</v>
      </c>
      <c r="AC5" s="5" t="s">
        <v>35</v>
      </c>
      <c r="AD5" s="6" t="s">
        <v>39</v>
      </c>
      <c r="AF5" s="3"/>
    </row>
    <row r="6" spans="2:31" ht="24" customHeight="1" thickBot="1">
      <c r="B6" s="32">
        <v>1</v>
      </c>
      <c r="C6" s="33" t="s">
        <v>69</v>
      </c>
      <c r="D6" s="32">
        <v>1</v>
      </c>
      <c r="E6" s="32">
        <v>1</v>
      </c>
      <c r="F6" s="32" t="s">
        <v>37</v>
      </c>
      <c r="G6" s="34">
        <v>7.37</v>
      </c>
      <c r="H6" s="35">
        <f>G6*0.3</f>
        <v>2.211</v>
      </c>
      <c r="I6" s="36">
        <v>0</v>
      </c>
      <c r="J6" s="35">
        <f>I6*1</f>
        <v>0</v>
      </c>
      <c r="K6" s="36">
        <v>0</v>
      </c>
      <c r="L6" s="35">
        <f>K6*0.5</f>
        <v>0</v>
      </c>
      <c r="M6" s="36">
        <v>0</v>
      </c>
      <c r="N6" s="35">
        <f>M6*2</f>
        <v>0</v>
      </c>
      <c r="O6" s="36">
        <v>2</v>
      </c>
      <c r="P6" s="35">
        <f>O6*0.5</f>
        <v>1</v>
      </c>
      <c r="Q6" s="36">
        <v>0</v>
      </c>
      <c r="R6" s="35">
        <f>Q6*0.5</f>
        <v>0</v>
      </c>
      <c r="S6" s="36">
        <v>0</v>
      </c>
      <c r="T6" s="35">
        <f>S6*0.5</f>
        <v>0</v>
      </c>
      <c r="U6" s="36">
        <v>1</v>
      </c>
      <c r="V6" s="35">
        <f>U6*1</f>
        <v>1</v>
      </c>
      <c r="W6" s="36">
        <v>0</v>
      </c>
      <c r="X6" s="35">
        <f>W6*0.5</f>
        <v>0</v>
      </c>
      <c r="Y6" s="32">
        <v>0</v>
      </c>
      <c r="Z6" s="35">
        <f>Y6*0.08</f>
        <v>0</v>
      </c>
      <c r="AA6" s="35">
        <v>3407</v>
      </c>
      <c r="AB6" s="35">
        <f>AA6/120</f>
        <v>28.391666666666666</v>
      </c>
      <c r="AC6" s="35">
        <f>AB6*0.08</f>
        <v>2.271333333333333</v>
      </c>
      <c r="AD6" s="37">
        <f>H6+J6+L6+N6+P6+R6+T6+V6+X6+Z6+AC6</f>
        <v>6.482333333333333</v>
      </c>
      <c r="AE6" s="32" t="s">
        <v>70</v>
      </c>
    </row>
    <row r="7" spans="2:31" ht="24" customHeight="1" thickBot="1">
      <c r="B7" s="56">
        <v>2</v>
      </c>
      <c r="C7" s="31" t="s">
        <v>61</v>
      </c>
      <c r="D7" s="56">
        <v>1</v>
      </c>
      <c r="E7" s="56">
        <v>1</v>
      </c>
      <c r="F7" s="56" t="s">
        <v>37</v>
      </c>
      <c r="G7" s="57">
        <v>6.53</v>
      </c>
      <c r="H7" s="58">
        <f>G7*0.3</f>
        <v>1.959</v>
      </c>
      <c r="I7" s="59">
        <v>0</v>
      </c>
      <c r="J7" s="58">
        <f>I7*1</f>
        <v>0</v>
      </c>
      <c r="K7" s="59">
        <v>0</v>
      </c>
      <c r="L7" s="58">
        <f>K7*0.5</f>
        <v>0</v>
      </c>
      <c r="M7" s="59">
        <v>0</v>
      </c>
      <c r="N7" s="58">
        <f>M7*2</f>
        <v>0</v>
      </c>
      <c r="O7" s="60">
        <v>2</v>
      </c>
      <c r="P7" s="61">
        <f>O7*0.3</f>
        <v>0.6</v>
      </c>
      <c r="Q7" s="59">
        <v>0</v>
      </c>
      <c r="R7" s="58">
        <f>Q7*0.5</f>
        <v>0</v>
      </c>
      <c r="S7" s="59">
        <v>0</v>
      </c>
      <c r="T7" s="58">
        <f>S7*0.5</f>
        <v>0</v>
      </c>
      <c r="U7" s="59">
        <v>0</v>
      </c>
      <c r="V7" s="58">
        <f>U7*1</f>
        <v>0</v>
      </c>
      <c r="W7" s="59">
        <v>0</v>
      </c>
      <c r="X7" s="58">
        <f>W7*0.5</f>
        <v>0</v>
      </c>
      <c r="Y7" s="56">
        <v>14</v>
      </c>
      <c r="Z7" s="58">
        <f>Y7*0.08</f>
        <v>1.12</v>
      </c>
      <c r="AA7" s="62">
        <v>3597</v>
      </c>
      <c r="AB7" s="58">
        <f>AA7/120</f>
        <v>29.975</v>
      </c>
      <c r="AC7" s="63">
        <f>AB7*0.08</f>
        <v>2.398</v>
      </c>
      <c r="AD7" s="64">
        <f>H7+J7+L7+N7+P7+R7+T7+V7+X7+Z7+AC7</f>
        <v>6.077</v>
      </c>
      <c r="AE7" s="56" t="s">
        <v>66</v>
      </c>
    </row>
    <row r="8" spans="2:31" ht="24" customHeight="1" thickBot="1">
      <c r="B8" s="32">
        <v>3</v>
      </c>
      <c r="C8" s="33" t="s">
        <v>60</v>
      </c>
      <c r="D8" s="32">
        <v>1</v>
      </c>
      <c r="E8" s="32">
        <v>1</v>
      </c>
      <c r="F8" s="32" t="s">
        <v>37</v>
      </c>
      <c r="G8" s="34">
        <v>6.92</v>
      </c>
      <c r="H8" s="38">
        <f>G8*0.3</f>
        <v>2.076</v>
      </c>
      <c r="I8" s="39">
        <v>0</v>
      </c>
      <c r="J8" s="38">
        <f>I8*1</f>
        <v>0</v>
      </c>
      <c r="K8" s="39">
        <v>1</v>
      </c>
      <c r="L8" s="38">
        <f>K8*0.5</f>
        <v>0.5</v>
      </c>
      <c r="M8" s="39">
        <v>0</v>
      </c>
      <c r="N8" s="38">
        <f>M8*2</f>
        <v>0</v>
      </c>
      <c r="O8" s="40">
        <v>1</v>
      </c>
      <c r="P8" s="41">
        <f>O8*0.3</f>
        <v>0.3</v>
      </c>
      <c r="Q8" s="39">
        <v>0</v>
      </c>
      <c r="R8" s="38">
        <f>Q8*0.5</f>
        <v>0</v>
      </c>
      <c r="S8" s="39">
        <v>0</v>
      </c>
      <c r="T8" s="38">
        <f>S8*0.5</f>
        <v>0</v>
      </c>
      <c r="U8" s="39">
        <v>0</v>
      </c>
      <c r="V8" s="38">
        <f>U8*1</f>
        <v>0</v>
      </c>
      <c r="W8" s="39">
        <v>0</v>
      </c>
      <c r="X8" s="38">
        <f>W8*0.5</f>
        <v>0</v>
      </c>
      <c r="Y8" s="32">
        <v>29</v>
      </c>
      <c r="Z8" s="38">
        <f>Y8*0.08</f>
        <v>2.32</v>
      </c>
      <c r="AA8" s="42">
        <v>127</v>
      </c>
      <c r="AB8" s="38">
        <f>AA8/120</f>
        <v>1.0583333333333333</v>
      </c>
      <c r="AC8" s="35">
        <f>AB8*0.08</f>
        <v>0.08466666666666667</v>
      </c>
      <c r="AD8" s="37">
        <f>H8+J8+L8+N8+P8+R8+T8+V8+X8+Z8+AC8</f>
        <v>5.280666666666667</v>
      </c>
      <c r="AE8" s="32" t="s">
        <v>66</v>
      </c>
    </row>
    <row r="9" spans="2:31" ht="24" customHeight="1" thickBot="1">
      <c r="B9" s="56">
        <v>4</v>
      </c>
      <c r="C9" s="31" t="s">
        <v>52</v>
      </c>
      <c r="D9" s="56">
        <v>1</v>
      </c>
      <c r="E9" s="56">
        <v>1</v>
      </c>
      <c r="F9" s="56" t="s">
        <v>37</v>
      </c>
      <c r="G9" s="57">
        <v>6.95</v>
      </c>
      <c r="H9" s="58">
        <f>G9*0.3</f>
        <v>2.085</v>
      </c>
      <c r="I9" s="59">
        <v>0</v>
      </c>
      <c r="J9" s="58">
        <f>I9*1</f>
        <v>0</v>
      </c>
      <c r="K9" s="59">
        <v>1</v>
      </c>
      <c r="L9" s="58">
        <f>K9*0.5</f>
        <v>0.5</v>
      </c>
      <c r="M9" s="59">
        <v>0</v>
      </c>
      <c r="N9" s="58">
        <f>M9*2</f>
        <v>0</v>
      </c>
      <c r="O9" s="60">
        <v>1</v>
      </c>
      <c r="P9" s="61">
        <f>O9*0.3</f>
        <v>0.3</v>
      </c>
      <c r="Q9" s="59">
        <v>0</v>
      </c>
      <c r="R9" s="58">
        <f>Q9*0.5</f>
        <v>0</v>
      </c>
      <c r="S9" s="59">
        <v>0</v>
      </c>
      <c r="T9" s="58">
        <f>S9*0.5</f>
        <v>0</v>
      </c>
      <c r="U9" s="59">
        <v>0</v>
      </c>
      <c r="V9" s="58">
        <f>U9*1</f>
        <v>0</v>
      </c>
      <c r="W9" s="59">
        <v>0</v>
      </c>
      <c r="X9" s="58">
        <f>W9*0.5</f>
        <v>0</v>
      </c>
      <c r="Y9" s="56">
        <v>23</v>
      </c>
      <c r="Z9" s="58">
        <f>Y9*0.08</f>
        <v>1.84</v>
      </c>
      <c r="AA9" s="62">
        <v>423</v>
      </c>
      <c r="AB9" s="58">
        <f>AA9/120</f>
        <v>3.525</v>
      </c>
      <c r="AC9" s="63">
        <f>AB9*0.08</f>
        <v>0.282</v>
      </c>
      <c r="AD9" s="64">
        <f>H9+J9+L9+N9+P9+R9+T9+V9+X9+Z9+AC9</f>
        <v>5.007</v>
      </c>
      <c r="AE9" s="56" t="s">
        <v>66</v>
      </c>
    </row>
    <row r="10" spans="2:31" ht="24" customHeight="1" thickBot="1">
      <c r="B10" s="32">
        <v>5</v>
      </c>
      <c r="C10" s="33" t="s">
        <v>43</v>
      </c>
      <c r="D10" s="32">
        <v>1</v>
      </c>
      <c r="E10" s="32">
        <v>1</v>
      </c>
      <c r="F10" s="32" t="s">
        <v>37</v>
      </c>
      <c r="G10" s="34">
        <v>7.75</v>
      </c>
      <c r="H10" s="38">
        <f>G10*0.3</f>
        <v>2.3249999999999997</v>
      </c>
      <c r="I10" s="39">
        <v>0</v>
      </c>
      <c r="J10" s="38">
        <f>I10*1</f>
        <v>0</v>
      </c>
      <c r="K10" s="39">
        <v>0</v>
      </c>
      <c r="L10" s="38">
        <f>K10*0.5</f>
        <v>0</v>
      </c>
      <c r="M10" s="39">
        <v>1</v>
      </c>
      <c r="N10" s="38">
        <f>M10*2</f>
        <v>2</v>
      </c>
      <c r="O10" s="43">
        <v>2</v>
      </c>
      <c r="P10" s="44">
        <f>O10*0.3</f>
        <v>0.6</v>
      </c>
      <c r="Q10" s="39">
        <v>2</v>
      </c>
      <c r="R10" s="44">
        <f>Q10*0.5</f>
        <v>1</v>
      </c>
      <c r="S10" s="39">
        <v>0</v>
      </c>
      <c r="T10" s="38">
        <f>S10*0.5</f>
        <v>0</v>
      </c>
      <c r="U10" s="39">
        <v>0</v>
      </c>
      <c r="V10" s="38">
        <f>U10*1</f>
        <v>0</v>
      </c>
      <c r="W10" s="39">
        <v>0</v>
      </c>
      <c r="X10" s="38">
        <f>W10*0.5</f>
        <v>0</v>
      </c>
      <c r="Y10" s="32">
        <v>5</v>
      </c>
      <c r="Z10" s="38">
        <f>Y10*0.08</f>
        <v>0.4</v>
      </c>
      <c r="AA10" s="42">
        <v>178</v>
      </c>
      <c r="AB10" s="38">
        <f>AA10/120</f>
        <v>1.4833333333333334</v>
      </c>
      <c r="AC10" s="35">
        <f>AB10*0.08</f>
        <v>0.11866666666666667</v>
      </c>
      <c r="AD10" s="37">
        <f>H10+N10+Z10+AC10</f>
        <v>4.843666666666667</v>
      </c>
      <c r="AE10" s="45" t="s">
        <v>64</v>
      </c>
    </row>
    <row r="11" spans="2:31" ht="24" customHeight="1" thickBot="1">
      <c r="B11" s="56">
        <v>6</v>
      </c>
      <c r="C11" s="31" t="s">
        <v>44</v>
      </c>
      <c r="D11" s="56">
        <v>1</v>
      </c>
      <c r="E11" s="56">
        <v>1</v>
      </c>
      <c r="F11" s="56" t="s">
        <v>37</v>
      </c>
      <c r="G11" s="57">
        <v>7.021</v>
      </c>
      <c r="H11" s="58">
        <f>G11*0.3</f>
        <v>2.1063</v>
      </c>
      <c r="I11" s="59">
        <v>0</v>
      </c>
      <c r="J11" s="58">
        <f>I11*1</f>
        <v>0</v>
      </c>
      <c r="K11" s="59">
        <v>0</v>
      </c>
      <c r="L11" s="58">
        <f>K11*0.5</f>
        <v>0</v>
      </c>
      <c r="M11" s="59">
        <v>0</v>
      </c>
      <c r="N11" s="58">
        <f>M11*2</f>
        <v>0</v>
      </c>
      <c r="O11" s="65">
        <v>0</v>
      </c>
      <c r="P11" s="61">
        <f>O11*0.3</f>
        <v>0</v>
      </c>
      <c r="Q11" s="59">
        <v>0</v>
      </c>
      <c r="R11" s="58">
        <f>Q11*0.5</f>
        <v>0</v>
      </c>
      <c r="S11" s="59">
        <v>0</v>
      </c>
      <c r="T11" s="58">
        <f>S11*0.5</f>
        <v>0</v>
      </c>
      <c r="U11" s="59">
        <v>0</v>
      </c>
      <c r="V11" s="58">
        <f>U11*1</f>
        <v>0</v>
      </c>
      <c r="W11" s="59">
        <v>0</v>
      </c>
      <c r="X11" s="58">
        <f>W11*0.5</f>
        <v>0</v>
      </c>
      <c r="Y11" s="56">
        <v>5</v>
      </c>
      <c r="Z11" s="58">
        <f>Y11*0.08</f>
        <v>0.4</v>
      </c>
      <c r="AA11" s="62">
        <v>3036</v>
      </c>
      <c r="AB11" s="58">
        <f>AA11/120</f>
        <v>25.3</v>
      </c>
      <c r="AC11" s="63">
        <f>AB11*0.08</f>
        <v>2.024</v>
      </c>
      <c r="AD11" s="64">
        <f>H11+J11+L11+N11+P11+R11+T11+V11+X11+Z11+AC11</f>
        <v>4.5303</v>
      </c>
      <c r="AE11" s="56" t="s">
        <v>66</v>
      </c>
    </row>
    <row r="12" spans="2:31" ht="24" customHeight="1" thickBot="1">
      <c r="B12" s="32">
        <v>7</v>
      </c>
      <c r="C12" s="33" t="s">
        <v>48</v>
      </c>
      <c r="D12" s="32">
        <v>1</v>
      </c>
      <c r="E12" s="32">
        <v>1</v>
      </c>
      <c r="F12" s="32" t="s">
        <v>37</v>
      </c>
      <c r="G12" s="34">
        <v>6.87</v>
      </c>
      <c r="H12" s="38">
        <f>G12*0.3</f>
        <v>2.061</v>
      </c>
      <c r="I12" s="39">
        <v>0</v>
      </c>
      <c r="J12" s="38">
        <f>I12*1</f>
        <v>0</v>
      </c>
      <c r="K12" s="39">
        <v>0</v>
      </c>
      <c r="L12" s="38">
        <f>K12*0.5</f>
        <v>0</v>
      </c>
      <c r="M12" s="39">
        <v>0</v>
      </c>
      <c r="N12" s="38">
        <f>M12*2</f>
        <v>0</v>
      </c>
      <c r="O12" s="40">
        <v>2</v>
      </c>
      <c r="P12" s="41">
        <f>O12*0.3</f>
        <v>0.6</v>
      </c>
      <c r="Q12" s="39">
        <v>0</v>
      </c>
      <c r="R12" s="38">
        <f>Q12*0.5</f>
        <v>0</v>
      </c>
      <c r="S12" s="39">
        <v>0</v>
      </c>
      <c r="T12" s="38">
        <f>S12*0.5</f>
        <v>0</v>
      </c>
      <c r="U12" s="39">
        <v>0</v>
      </c>
      <c r="V12" s="38">
        <f>U12*1</f>
        <v>0</v>
      </c>
      <c r="W12" s="39">
        <v>0</v>
      </c>
      <c r="X12" s="38">
        <f>W12*0.5</f>
        <v>0</v>
      </c>
      <c r="Y12" s="32">
        <v>8</v>
      </c>
      <c r="Z12" s="38">
        <f>Y12*0.08</f>
        <v>0.64</v>
      </c>
      <c r="AA12" s="42">
        <v>1443</v>
      </c>
      <c r="AB12" s="38">
        <f>AA12/120</f>
        <v>12.025</v>
      </c>
      <c r="AC12" s="35">
        <f>AB12*0.08</f>
        <v>0.9620000000000001</v>
      </c>
      <c r="AD12" s="37">
        <f>H12+J12+L12+N12+P12+R12+T12+V12+X12+Z12+AC12</f>
        <v>4.263</v>
      </c>
      <c r="AE12" s="32" t="s">
        <v>66</v>
      </c>
    </row>
    <row r="13" spans="2:31" ht="24" customHeight="1" thickBot="1">
      <c r="B13" s="56">
        <v>8</v>
      </c>
      <c r="C13" s="31" t="s">
        <v>62</v>
      </c>
      <c r="D13" s="56">
        <v>1</v>
      </c>
      <c r="E13" s="56">
        <v>1</v>
      </c>
      <c r="F13" s="56" t="s">
        <v>37</v>
      </c>
      <c r="G13" s="57">
        <v>6.33</v>
      </c>
      <c r="H13" s="58">
        <f>G13*0.3</f>
        <v>1.899</v>
      </c>
      <c r="I13" s="59">
        <v>0</v>
      </c>
      <c r="J13" s="58">
        <f>I13*1</f>
        <v>0</v>
      </c>
      <c r="K13" s="59">
        <v>0</v>
      </c>
      <c r="L13" s="58">
        <f>K13*0.5</f>
        <v>0</v>
      </c>
      <c r="M13" s="59">
        <v>0</v>
      </c>
      <c r="N13" s="58">
        <f>M13*2</f>
        <v>0</v>
      </c>
      <c r="O13" s="60">
        <v>1</v>
      </c>
      <c r="P13" s="61">
        <f>O13*0.3</f>
        <v>0.3</v>
      </c>
      <c r="Q13" s="59">
        <v>0</v>
      </c>
      <c r="R13" s="58">
        <f>Q13*0.5</f>
        <v>0</v>
      </c>
      <c r="S13" s="59">
        <v>0</v>
      </c>
      <c r="T13" s="58">
        <f>S13*0.5</f>
        <v>0</v>
      </c>
      <c r="U13" s="59">
        <v>0</v>
      </c>
      <c r="V13" s="58">
        <f>U13*1</f>
        <v>0</v>
      </c>
      <c r="W13" s="59">
        <v>0</v>
      </c>
      <c r="X13" s="58">
        <f>W13*0.5</f>
        <v>0</v>
      </c>
      <c r="Y13" s="56">
        <v>5</v>
      </c>
      <c r="Z13" s="58">
        <f>Y13*0.08</f>
        <v>0.4</v>
      </c>
      <c r="AA13" s="62">
        <v>1783</v>
      </c>
      <c r="AB13" s="58">
        <f>AA13/120</f>
        <v>14.858333333333333</v>
      </c>
      <c r="AC13" s="63">
        <f>AB13*0.08</f>
        <v>1.1886666666666665</v>
      </c>
      <c r="AD13" s="64">
        <f>H13+J13+L13+N13+P13+R13+T13+V13+X13+Z13+AC13</f>
        <v>3.7876666666666665</v>
      </c>
      <c r="AE13" s="56" t="s">
        <v>66</v>
      </c>
    </row>
    <row r="14" spans="2:31" ht="24" customHeight="1" thickBot="1">
      <c r="B14" s="32">
        <v>9</v>
      </c>
      <c r="C14" s="33" t="s">
        <v>42</v>
      </c>
      <c r="D14" s="32">
        <v>1</v>
      </c>
      <c r="E14" s="32">
        <v>1</v>
      </c>
      <c r="F14" s="32" t="s">
        <v>37</v>
      </c>
      <c r="G14" s="34">
        <v>6.46</v>
      </c>
      <c r="H14" s="38">
        <f>G14*0.3</f>
        <v>1.938</v>
      </c>
      <c r="I14" s="36">
        <v>0</v>
      </c>
      <c r="J14" s="38">
        <f>I14*1</f>
        <v>0</v>
      </c>
      <c r="K14" s="36">
        <v>0</v>
      </c>
      <c r="L14" s="38">
        <f>K14*0.5</f>
        <v>0</v>
      </c>
      <c r="M14" s="36">
        <v>0</v>
      </c>
      <c r="N14" s="38">
        <f>M14*2</f>
        <v>0</v>
      </c>
      <c r="O14" s="40">
        <v>0</v>
      </c>
      <c r="P14" s="41">
        <f>O14*0.3</f>
        <v>0</v>
      </c>
      <c r="Q14" s="36">
        <v>0</v>
      </c>
      <c r="R14" s="38">
        <f>Q14*0.5</f>
        <v>0</v>
      </c>
      <c r="S14" s="36">
        <v>0</v>
      </c>
      <c r="T14" s="38">
        <f>S14*0.5</f>
        <v>0</v>
      </c>
      <c r="U14" s="36">
        <v>0</v>
      </c>
      <c r="V14" s="38">
        <f>U14*1</f>
        <v>0</v>
      </c>
      <c r="W14" s="36">
        <v>0</v>
      </c>
      <c r="X14" s="38">
        <f>W14*0.5</f>
        <v>0</v>
      </c>
      <c r="Y14" s="32">
        <v>5</v>
      </c>
      <c r="Z14" s="38">
        <f>Y14*0.08</f>
        <v>0.4</v>
      </c>
      <c r="AA14" s="42">
        <v>1971</v>
      </c>
      <c r="AB14" s="38">
        <f>AA14/120</f>
        <v>16.425</v>
      </c>
      <c r="AC14" s="35">
        <f>AB14*0.08</f>
        <v>1.314</v>
      </c>
      <c r="AD14" s="37">
        <f>H14+J14+L14+N14+P14+R14+T14+V14+X14+Z14+AC14</f>
        <v>3.652</v>
      </c>
      <c r="AE14" s="32" t="s">
        <v>66</v>
      </c>
    </row>
    <row r="15" spans="2:31" ht="24" customHeight="1" thickBot="1">
      <c r="B15" s="56">
        <v>10</v>
      </c>
      <c r="C15" s="31" t="s">
        <v>50</v>
      </c>
      <c r="D15" s="56">
        <v>1</v>
      </c>
      <c r="E15" s="56">
        <v>1</v>
      </c>
      <c r="F15" s="56" t="s">
        <v>37</v>
      </c>
      <c r="G15" s="57">
        <v>7.05</v>
      </c>
      <c r="H15" s="58">
        <f>G15*0.3</f>
        <v>2.1149999999999998</v>
      </c>
      <c r="I15" s="59">
        <v>0</v>
      </c>
      <c r="J15" s="58">
        <f>I15*1</f>
        <v>0</v>
      </c>
      <c r="K15" s="59">
        <v>0</v>
      </c>
      <c r="L15" s="58">
        <f>K15*0.5</f>
        <v>0</v>
      </c>
      <c r="M15" s="59">
        <v>0</v>
      </c>
      <c r="N15" s="58">
        <f>M15*2</f>
        <v>0</v>
      </c>
      <c r="O15" s="60">
        <v>2</v>
      </c>
      <c r="P15" s="61">
        <f>O15*0.3</f>
        <v>0.6</v>
      </c>
      <c r="Q15" s="59">
        <v>0</v>
      </c>
      <c r="R15" s="58">
        <f>Q15*0.5</f>
        <v>0</v>
      </c>
      <c r="S15" s="59">
        <v>0</v>
      </c>
      <c r="T15" s="58">
        <f>S15*0.5</f>
        <v>0</v>
      </c>
      <c r="U15" s="59">
        <v>0</v>
      </c>
      <c r="V15" s="58">
        <f>U15*1</f>
        <v>0</v>
      </c>
      <c r="W15" s="59">
        <v>0</v>
      </c>
      <c r="X15" s="58">
        <f>W15*0.5</f>
        <v>0</v>
      </c>
      <c r="Y15" s="56">
        <v>9</v>
      </c>
      <c r="Z15" s="58">
        <f>Y15*0.08</f>
        <v>0.72</v>
      </c>
      <c r="AA15" s="62">
        <v>324</v>
      </c>
      <c r="AB15" s="58">
        <f>AA15/120</f>
        <v>2.7</v>
      </c>
      <c r="AC15" s="63">
        <f>AB15*0.08</f>
        <v>0.21600000000000003</v>
      </c>
      <c r="AD15" s="64">
        <f>H15+J15+L15+N15+P15+R15+T15+V15+X15+Z15+AC15</f>
        <v>3.651</v>
      </c>
      <c r="AE15" s="56" t="s">
        <v>66</v>
      </c>
    </row>
    <row r="16" spans="2:31" ht="24" customHeight="1" thickBot="1">
      <c r="B16" s="32">
        <v>11</v>
      </c>
      <c r="C16" s="33" t="s">
        <v>54</v>
      </c>
      <c r="D16" s="32">
        <v>1</v>
      </c>
      <c r="E16" s="32">
        <v>1</v>
      </c>
      <c r="F16" s="32" t="s">
        <v>37</v>
      </c>
      <c r="G16" s="34">
        <v>5.46</v>
      </c>
      <c r="H16" s="38">
        <f>G16*0.3</f>
        <v>1.638</v>
      </c>
      <c r="I16" s="39">
        <v>0</v>
      </c>
      <c r="J16" s="38">
        <f>I16*1</f>
        <v>0</v>
      </c>
      <c r="K16" s="39">
        <v>0</v>
      </c>
      <c r="L16" s="38">
        <f>K16*0.5</f>
        <v>0</v>
      </c>
      <c r="M16" s="39">
        <v>0</v>
      </c>
      <c r="N16" s="38">
        <f>M16*2</f>
        <v>0</v>
      </c>
      <c r="O16" s="40">
        <v>0</v>
      </c>
      <c r="P16" s="41">
        <f>O16*0.3</f>
        <v>0</v>
      </c>
      <c r="Q16" s="39">
        <v>0</v>
      </c>
      <c r="R16" s="38">
        <f>Q16*0.5</f>
        <v>0</v>
      </c>
      <c r="S16" s="39">
        <v>0</v>
      </c>
      <c r="T16" s="38">
        <f>S16*0.5</f>
        <v>0</v>
      </c>
      <c r="U16" s="39">
        <v>0</v>
      </c>
      <c r="V16" s="38">
        <f>U16*1</f>
        <v>0</v>
      </c>
      <c r="W16" s="39">
        <v>0</v>
      </c>
      <c r="X16" s="38">
        <f>W16*0.5</f>
        <v>0</v>
      </c>
      <c r="Y16" s="32">
        <v>10</v>
      </c>
      <c r="Z16" s="38">
        <f>Y16*0.08</f>
        <v>0.8</v>
      </c>
      <c r="AA16" s="42">
        <v>1712</v>
      </c>
      <c r="AB16" s="38">
        <f>AA16/120</f>
        <v>14.266666666666667</v>
      </c>
      <c r="AC16" s="35">
        <f>AB16*0.08</f>
        <v>1.1413333333333335</v>
      </c>
      <c r="AD16" s="37">
        <f>H16+J16+L16+N16+P16+R16+T16+V16+X16+Z16+AC16</f>
        <v>3.5793333333333335</v>
      </c>
      <c r="AE16" s="32" t="s">
        <v>66</v>
      </c>
    </row>
    <row r="17" spans="2:31" ht="24" customHeight="1" thickBot="1">
      <c r="B17" s="56">
        <v>12</v>
      </c>
      <c r="C17" s="66" t="s">
        <v>55</v>
      </c>
      <c r="D17" s="67">
        <v>1</v>
      </c>
      <c r="E17" s="67">
        <v>1</v>
      </c>
      <c r="F17" s="67" t="s">
        <v>37</v>
      </c>
      <c r="G17" s="68">
        <v>5.76</v>
      </c>
      <c r="H17" s="69">
        <f>G17*0.3</f>
        <v>1.728</v>
      </c>
      <c r="I17" s="70">
        <v>0</v>
      </c>
      <c r="J17" s="69">
        <f>I17*1</f>
        <v>0</v>
      </c>
      <c r="K17" s="70">
        <v>0</v>
      </c>
      <c r="L17" s="69">
        <f>K17*0.5</f>
        <v>0</v>
      </c>
      <c r="M17" s="70">
        <v>0</v>
      </c>
      <c r="N17" s="69">
        <f>M17*2</f>
        <v>0</v>
      </c>
      <c r="O17" s="71">
        <v>1</v>
      </c>
      <c r="P17" s="72">
        <f>O17*0.3</f>
        <v>0.3</v>
      </c>
      <c r="Q17" s="70">
        <v>0</v>
      </c>
      <c r="R17" s="69">
        <f>Q17*0.5</f>
        <v>0</v>
      </c>
      <c r="S17" s="70">
        <v>0</v>
      </c>
      <c r="T17" s="69">
        <f>S17*0.5</f>
        <v>0</v>
      </c>
      <c r="U17" s="70">
        <v>0</v>
      </c>
      <c r="V17" s="69">
        <f>U17*1</f>
        <v>0</v>
      </c>
      <c r="W17" s="70">
        <v>0</v>
      </c>
      <c r="X17" s="69">
        <f>W17*0.5</f>
        <v>0</v>
      </c>
      <c r="Y17" s="67">
        <v>0</v>
      </c>
      <c r="Z17" s="69">
        <f>Y17*0.08</f>
        <v>0</v>
      </c>
      <c r="AA17" s="73">
        <v>1923</v>
      </c>
      <c r="AB17" s="69">
        <f>AA17/120</f>
        <v>16.025</v>
      </c>
      <c r="AC17" s="74">
        <f>AB17*0.08</f>
        <v>1.2819999999999998</v>
      </c>
      <c r="AD17" s="75">
        <f>H17+J17+L17+N17+P17+R17+T17+V17+X17+Z17+AC17</f>
        <v>3.3099999999999996</v>
      </c>
      <c r="AE17" s="67" t="s">
        <v>66</v>
      </c>
    </row>
    <row r="18" spans="2:31" ht="24" customHeight="1" thickBot="1">
      <c r="B18" s="32">
        <v>13</v>
      </c>
      <c r="C18" s="46" t="s">
        <v>51</v>
      </c>
      <c r="D18" s="47">
        <v>1</v>
      </c>
      <c r="E18" s="47">
        <v>1</v>
      </c>
      <c r="F18" s="47" t="s">
        <v>37</v>
      </c>
      <c r="G18" s="48">
        <v>7.31</v>
      </c>
      <c r="H18" s="49">
        <f>G18*0.3</f>
        <v>2.1929999999999996</v>
      </c>
      <c r="I18" s="50">
        <v>0</v>
      </c>
      <c r="J18" s="49">
        <f>I18*1</f>
        <v>0</v>
      </c>
      <c r="K18" s="50">
        <v>0</v>
      </c>
      <c r="L18" s="49">
        <f>K18*0.5</f>
        <v>0</v>
      </c>
      <c r="M18" s="50">
        <v>0</v>
      </c>
      <c r="N18" s="49">
        <f>M18*2</f>
        <v>0</v>
      </c>
      <c r="O18" s="51">
        <v>1</v>
      </c>
      <c r="P18" s="52">
        <f>O18*0.3</f>
        <v>0.3</v>
      </c>
      <c r="Q18" s="50">
        <v>0</v>
      </c>
      <c r="R18" s="49">
        <f>Q18*0.5</f>
        <v>0</v>
      </c>
      <c r="S18" s="50">
        <v>0</v>
      </c>
      <c r="T18" s="49">
        <f>S18*0.5</f>
        <v>0</v>
      </c>
      <c r="U18" s="50">
        <v>0</v>
      </c>
      <c r="V18" s="49">
        <f>U18*1</f>
        <v>0</v>
      </c>
      <c r="W18" s="50">
        <v>0</v>
      </c>
      <c r="X18" s="49">
        <f>W18*0.5</f>
        <v>0</v>
      </c>
      <c r="Y18" s="47">
        <v>10</v>
      </c>
      <c r="Z18" s="49">
        <f>Y18*0.08</f>
        <v>0.8</v>
      </c>
      <c r="AA18" s="53">
        <v>0</v>
      </c>
      <c r="AB18" s="49">
        <f>AA18/120</f>
        <v>0</v>
      </c>
      <c r="AC18" s="54">
        <f>AB18*0.08</f>
        <v>0</v>
      </c>
      <c r="AD18" s="55">
        <f>H18+J18+L18+N18+P18+R18+T18+V18+X18+Z18+AC18</f>
        <v>3.2929999999999993</v>
      </c>
      <c r="AE18" s="32" t="s">
        <v>67</v>
      </c>
    </row>
    <row r="19" spans="2:31" ht="24" customHeight="1" thickBot="1">
      <c r="B19" s="56">
        <v>14</v>
      </c>
      <c r="C19" s="31" t="s">
        <v>56</v>
      </c>
      <c r="D19" s="56">
        <v>1</v>
      </c>
      <c r="E19" s="56">
        <v>1</v>
      </c>
      <c r="F19" s="56" t="s">
        <v>38</v>
      </c>
      <c r="G19" s="57">
        <v>7.85</v>
      </c>
      <c r="H19" s="58">
        <f>G19*0.3</f>
        <v>2.355</v>
      </c>
      <c r="I19" s="59">
        <v>0</v>
      </c>
      <c r="J19" s="58">
        <f>I19*1</f>
        <v>0</v>
      </c>
      <c r="K19" s="59">
        <v>1</v>
      </c>
      <c r="L19" s="58">
        <f>K19*0.5</f>
        <v>0.5</v>
      </c>
      <c r="M19" s="59">
        <v>0</v>
      </c>
      <c r="N19" s="58">
        <f>M19*2</f>
        <v>0</v>
      </c>
      <c r="O19" s="60">
        <v>0</v>
      </c>
      <c r="P19" s="61">
        <f>O19*0.3</f>
        <v>0</v>
      </c>
      <c r="Q19" s="59">
        <v>0</v>
      </c>
      <c r="R19" s="58">
        <f>Q19*0.5</f>
        <v>0</v>
      </c>
      <c r="S19" s="59">
        <v>0</v>
      </c>
      <c r="T19" s="58">
        <f>S19*0.5</f>
        <v>0</v>
      </c>
      <c r="U19" s="59">
        <v>0</v>
      </c>
      <c r="V19" s="58">
        <f>U19*1</f>
        <v>0</v>
      </c>
      <c r="W19" s="59">
        <v>0</v>
      </c>
      <c r="X19" s="58">
        <f>W19*0.5</f>
        <v>0</v>
      </c>
      <c r="Y19" s="56">
        <v>0</v>
      </c>
      <c r="Z19" s="58">
        <f>Y19*0.08</f>
        <v>0</v>
      </c>
      <c r="AA19" s="62">
        <v>204</v>
      </c>
      <c r="AB19" s="58">
        <f>AA19/120</f>
        <v>1.7</v>
      </c>
      <c r="AC19" s="63">
        <f>AB19*0.08</f>
        <v>0.136</v>
      </c>
      <c r="AD19" s="64">
        <f>H19+J19+L19+N19+P19+R19+T19+V19+X19+Z19+AC19</f>
        <v>2.991</v>
      </c>
      <c r="AE19" s="56" t="s">
        <v>67</v>
      </c>
    </row>
    <row r="20" spans="2:31" ht="24" customHeight="1" thickBot="1">
      <c r="B20" s="32">
        <v>15</v>
      </c>
      <c r="C20" s="33" t="s">
        <v>58</v>
      </c>
      <c r="D20" s="32">
        <v>1</v>
      </c>
      <c r="E20" s="32">
        <v>1</v>
      </c>
      <c r="F20" s="32" t="s">
        <v>37</v>
      </c>
      <c r="G20" s="34">
        <v>6.63</v>
      </c>
      <c r="H20" s="38">
        <f>G20*0.3</f>
        <v>1.9889999999999999</v>
      </c>
      <c r="I20" s="39">
        <v>0</v>
      </c>
      <c r="J20" s="38">
        <f>I20*1</f>
        <v>0</v>
      </c>
      <c r="K20" s="39">
        <v>1</v>
      </c>
      <c r="L20" s="38">
        <f>K20*0.5</f>
        <v>0.5</v>
      </c>
      <c r="M20" s="39">
        <v>0</v>
      </c>
      <c r="N20" s="38">
        <f>M20*2</f>
        <v>0</v>
      </c>
      <c r="O20" s="40">
        <v>0</v>
      </c>
      <c r="P20" s="41">
        <f>O20*0.3</f>
        <v>0</v>
      </c>
      <c r="Q20" s="39">
        <v>0</v>
      </c>
      <c r="R20" s="38">
        <f>Q20*0.5</f>
        <v>0</v>
      </c>
      <c r="S20" s="39">
        <v>0</v>
      </c>
      <c r="T20" s="38">
        <f>S20*0.5</f>
        <v>0</v>
      </c>
      <c r="U20" s="39">
        <v>0</v>
      </c>
      <c r="V20" s="38">
        <f>U20*1</f>
        <v>0</v>
      </c>
      <c r="W20" s="39">
        <v>0</v>
      </c>
      <c r="X20" s="38">
        <f>W20*0.5</f>
        <v>0</v>
      </c>
      <c r="Y20" s="32">
        <v>5</v>
      </c>
      <c r="Z20" s="38">
        <f>Y20*0.08</f>
        <v>0.4</v>
      </c>
      <c r="AA20" s="42">
        <v>148</v>
      </c>
      <c r="AB20" s="38">
        <f>AA20/120</f>
        <v>1.2333333333333334</v>
      </c>
      <c r="AC20" s="35">
        <f>AB20*0.08</f>
        <v>0.09866666666666668</v>
      </c>
      <c r="AD20" s="37">
        <f>H20+J20+L20+N20+P20+R20+T20+V20+X20+Z20+AC20</f>
        <v>2.9876666666666667</v>
      </c>
      <c r="AE20" s="32" t="s">
        <v>67</v>
      </c>
    </row>
    <row r="21" spans="2:31" ht="24" customHeight="1" thickBot="1">
      <c r="B21" s="56">
        <v>16</v>
      </c>
      <c r="C21" s="31" t="s">
        <v>53</v>
      </c>
      <c r="D21" s="56">
        <v>1</v>
      </c>
      <c r="E21" s="56">
        <v>0</v>
      </c>
      <c r="F21" s="56" t="s">
        <v>37</v>
      </c>
      <c r="G21" s="57">
        <v>6.36</v>
      </c>
      <c r="H21" s="58">
        <f>G21*0.3</f>
        <v>1.908</v>
      </c>
      <c r="I21" s="59">
        <v>0</v>
      </c>
      <c r="J21" s="58">
        <f>I21*1</f>
        <v>0</v>
      </c>
      <c r="K21" s="59">
        <v>0</v>
      </c>
      <c r="L21" s="58">
        <f>K21*0.5</f>
        <v>0</v>
      </c>
      <c r="M21" s="59">
        <v>0</v>
      </c>
      <c r="N21" s="58">
        <f>M21*2</f>
        <v>0</v>
      </c>
      <c r="O21" s="60">
        <v>0</v>
      </c>
      <c r="P21" s="61">
        <f>O21*0.3</f>
        <v>0</v>
      </c>
      <c r="Q21" s="59">
        <v>0</v>
      </c>
      <c r="R21" s="58">
        <f>Q21*0.5</f>
        <v>0</v>
      </c>
      <c r="S21" s="59">
        <v>0</v>
      </c>
      <c r="T21" s="58">
        <f>S21*0.5</f>
        <v>0</v>
      </c>
      <c r="U21" s="59">
        <v>0</v>
      </c>
      <c r="V21" s="58">
        <f>U21*1</f>
        <v>0</v>
      </c>
      <c r="W21" s="59">
        <v>0</v>
      </c>
      <c r="X21" s="58">
        <f>W21*0.5</f>
        <v>0</v>
      </c>
      <c r="Y21" s="56">
        <v>11</v>
      </c>
      <c r="Z21" s="58">
        <f>Y21*0.08</f>
        <v>0.88</v>
      </c>
      <c r="AA21" s="62">
        <v>0</v>
      </c>
      <c r="AB21" s="58">
        <f>AA21/120</f>
        <v>0</v>
      </c>
      <c r="AC21" s="63">
        <f>AB21*0.08</f>
        <v>0</v>
      </c>
      <c r="AD21" s="64">
        <f>H21+J21+L21+N21+P21+R21+T21+V21+X21+Z21+AC21</f>
        <v>2.788</v>
      </c>
      <c r="AE21" s="56" t="s">
        <v>67</v>
      </c>
    </row>
    <row r="22" spans="2:31" ht="24" customHeight="1" thickBot="1">
      <c r="B22" s="32">
        <v>17</v>
      </c>
      <c r="C22" s="33" t="s">
        <v>59</v>
      </c>
      <c r="D22" s="32">
        <v>1</v>
      </c>
      <c r="E22" s="32">
        <v>1</v>
      </c>
      <c r="F22" s="32" t="s">
        <v>37</v>
      </c>
      <c r="G22" s="34">
        <v>6.8</v>
      </c>
      <c r="H22" s="38">
        <f>G22*0.3</f>
        <v>2.04</v>
      </c>
      <c r="I22" s="39">
        <v>0</v>
      </c>
      <c r="J22" s="38">
        <f>I22*1</f>
        <v>0</v>
      </c>
      <c r="K22" s="39">
        <v>0</v>
      </c>
      <c r="L22" s="38">
        <f>K22*0.5</f>
        <v>0</v>
      </c>
      <c r="M22" s="39">
        <v>0</v>
      </c>
      <c r="N22" s="38">
        <f>M22*2</f>
        <v>0</v>
      </c>
      <c r="O22" s="40">
        <v>1</v>
      </c>
      <c r="P22" s="41">
        <f>O22*0.3</f>
        <v>0.3</v>
      </c>
      <c r="Q22" s="39">
        <v>0</v>
      </c>
      <c r="R22" s="38">
        <f>Q22*0.5</f>
        <v>0</v>
      </c>
      <c r="S22" s="39">
        <v>0</v>
      </c>
      <c r="T22" s="38">
        <f>S22*0.5</f>
        <v>0</v>
      </c>
      <c r="U22" s="39">
        <v>0</v>
      </c>
      <c r="V22" s="38">
        <f>U22*1</f>
        <v>0</v>
      </c>
      <c r="W22" s="39">
        <v>0</v>
      </c>
      <c r="X22" s="38">
        <f>W22*0.5</f>
        <v>0</v>
      </c>
      <c r="Y22" s="32">
        <v>5</v>
      </c>
      <c r="Z22" s="38">
        <f>Y22*0.08</f>
        <v>0.4</v>
      </c>
      <c r="AA22" s="42">
        <v>0</v>
      </c>
      <c r="AB22" s="38">
        <f>AA22/120</f>
        <v>0</v>
      </c>
      <c r="AC22" s="35">
        <f>AB22*0.08</f>
        <v>0</v>
      </c>
      <c r="AD22" s="37">
        <f>H22+J22+L22+N22+P22+R22+T22+V22+X22+Z22+AC22</f>
        <v>2.7399999999999998</v>
      </c>
      <c r="AE22" s="32" t="s">
        <v>67</v>
      </c>
    </row>
    <row r="23" spans="2:31" ht="24" customHeight="1" thickBot="1">
      <c r="B23" s="56">
        <v>18</v>
      </c>
      <c r="C23" s="31" t="s">
        <v>46</v>
      </c>
      <c r="D23" s="56">
        <v>1</v>
      </c>
      <c r="E23" s="56">
        <v>0</v>
      </c>
      <c r="F23" s="56" t="s">
        <v>38</v>
      </c>
      <c r="G23" s="57">
        <v>7.34</v>
      </c>
      <c r="H23" s="58">
        <f>G23*0.3</f>
        <v>2.202</v>
      </c>
      <c r="I23" s="59">
        <v>0</v>
      </c>
      <c r="J23" s="58">
        <f>I23*1</f>
        <v>0</v>
      </c>
      <c r="K23" s="59">
        <v>1</v>
      </c>
      <c r="L23" s="58">
        <f>K23*0.5</f>
        <v>0.5</v>
      </c>
      <c r="M23" s="59">
        <v>0</v>
      </c>
      <c r="N23" s="58">
        <f>M23*2</f>
        <v>0</v>
      </c>
      <c r="O23" s="60">
        <v>0</v>
      </c>
      <c r="P23" s="61">
        <f>O23*0.3</f>
        <v>0</v>
      </c>
      <c r="Q23" s="59">
        <v>0</v>
      </c>
      <c r="R23" s="58">
        <f>Q23*0.5</f>
        <v>0</v>
      </c>
      <c r="S23" s="59">
        <v>0</v>
      </c>
      <c r="T23" s="58">
        <f>S23*0.5</f>
        <v>0</v>
      </c>
      <c r="U23" s="59">
        <v>0</v>
      </c>
      <c r="V23" s="58">
        <f>U23*1</f>
        <v>0</v>
      </c>
      <c r="W23" s="59">
        <v>0</v>
      </c>
      <c r="X23" s="58">
        <f>W23*0.5</f>
        <v>0</v>
      </c>
      <c r="Y23" s="56">
        <v>0</v>
      </c>
      <c r="Z23" s="58">
        <f>Y23*0.08</f>
        <v>0</v>
      </c>
      <c r="AA23" s="62">
        <v>0</v>
      </c>
      <c r="AB23" s="58">
        <f>AA23/120</f>
        <v>0</v>
      </c>
      <c r="AC23" s="63">
        <f>AB23*0.08</f>
        <v>0</v>
      </c>
      <c r="AD23" s="64">
        <f>H23+J23+L23+N23+P23+R23+T23+V23+X23+Z23+AC23</f>
        <v>2.702</v>
      </c>
      <c r="AE23" s="56" t="s">
        <v>67</v>
      </c>
    </row>
    <row r="24" spans="2:31" ht="24" customHeight="1" thickBot="1">
      <c r="B24" s="32">
        <v>19</v>
      </c>
      <c r="C24" s="33" t="s">
        <v>57</v>
      </c>
      <c r="D24" s="32">
        <v>1</v>
      </c>
      <c r="E24" s="32">
        <v>0</v>
      </c>
      <c r="F24" s="32" t="s">
        <v>37</v>
      </c>
      <c r="G24" s="34">
        <v>5.4</v>
      </c>
      <c r="H24" s="38">
        <f>G24*0.3</f>
        <v>1.62</v>
      </c>
      <c r="I24" s="39">
        <v>0</v>
      </c>
      <c r="J24" s="38">
        <f>I24*1</f>
        <v>0</v>
      </c>
      <c r="K24" s="39">
        <v>0</v>
      </c>
      <c r="L24" s="38">
        <f>K24*0.5</f>
        <v>0</v>
      </c>
      <c r="M24" s="39">
        <v>0</v>
      </c>
      <c r="N24" s="38">
        <f>M24*2</f>
        <v>0</v>
      </c>
      <c r="O24" s="40">
        <v>2</v>
      </c>
      <c r="P24" s="41">
        <f>O24*0.3</f>
        <v>0.6</v>
      </c>
      <c r="Q24" s="39">
        <v>0</v>
      </c>
      <c r="R24" s="38">
        <f>Q24*0.5</f>
        <v>0</v>
      </c>
      <c r="S24" s="39">
        <v>0</v>
      </c>
      <c r="T24" s="38">
        <f>S24*0.5</f>
        <v>0</v>
      </c>
      <c r="U24" s="39">
        <v>0</v>
      </c>
      <c r="V24" s="38">
        <f>U24*1</f>
        <v>0</v>
      </c>
      <c r="W24" s="39">
        <v>0</v>
      </c>
      <c r="X24" s="38">
        <f>W24*0.5</f>
        <v>0</v>
      </c>
      <c r="Y24" s="32">
        <v>5</v>
      </c>
      <c r="Z24" s="38">
        <f>Y24*0.08</f>
        <v>0.4</v>
      </c>
      <c r="AA24" s="42">
        <v>0</v>
      </c>
      <c r="AB24" s="38">
        <f>AA24/120</f>
        <v>0</v>
      </c>
      <c r="AC24" s="35">
        <f>AB24*0.08</f>
        <v>0</v>
      </c>
      <c r="AD24" s="37">
        <f>H24+J24+L24+N24+P24+R24+T24+V24+X24+Z24+AC24</f>
        <v>2.62</v>
      </c>
      <c r="AE24" s="32" t="s">
        <v>67</v>
      </c>
    </row>
    <row r="25" spans="2:31" ht="24" customHeight="1" thickBot="1">
      <c r="B25" s="56">
        <v>20</v>
      </c>
      <c r="C25" s="31" t="s">
        <v>45</v>
      </c>
      <c r="D25" s="56">
        <v>1</v>
      </c>
      <c r="E25" s="56">
        <v>0</v>
      </c>
      <c r="F25" s="56" t="s">
        <v>37</v>
      </c>
      <c r="G25" s="57">
        <v>6.7</v>
      </c>
      <c r="H25" s="58">
        <f>G25*0.3</f>
        <v>2.01</v>
      </c>
      <c r="I25" s="59">
        <v>0</v>
      </c>
      <c r="J25" s="58">
        <f>I25*1</f>
        <v>0</v>
      </c>
      <c r="K25" s="59">
        <v>0</v>
      </c>
      <c r="L25" s="58">
        <f>K25*0.5</f>
        <v>0</v>
      </c>
      <c r="M25" s="59">
        <v>0</v>
      </c>
      <c r="N25" s="58">
        <f>M25*2</f>
        <v>0</v>
      </c>
      <c r="O25" s="60">
        <v>1</v>
      </c>
      <c r="P25" s="61">
        <f>O25*0.3</f>
        <v>0.3</v>
      </c>
      <c r="Q25" s="59">
        <v>0</v>
      </c>
      <c r="R25" s="58">
        <f>Q25*0.5</f>
        <v>0</v>
      </c>
      <c r="S25" s="59">
        <v>0</v>
      </c>
      <c r="T25" s="58">
        <f>S25*0.5</f>
        <v>0</v>
      </c>
      <c r="U25" s="59">
        <v>0</v>
      </c>
      <c r="V25" s="58">
        <f>U25*1</f>
        <v>0</v>
      </c>
      <c r="W25" s="59">
        <v>0</v>
      </c>
      <c r="X25" s="58">
        <f>W25*0.5</f>
        <v>0</v>
      </c>
      <c r="Y25" s="56">
        <v>0</v>
      </c>
      <c r="Z25" s="58">
        <f>Y25*0.08</f>
        <v>0</v>
      </c>
      <c r="AA25" s="62">
        <v>0</v>
      </c>
      <c r="AB25" s="58">
        <f>AA25/120</f>
        <v>0</v>
      </c>
      <c r="AC25" s="63">
        <f>AB25*0.08</f>
        <v>0</v>
      </c>
      <c r="AD25" s="64">
        <f>H25+J25+L25+N25+P25+R25+T25+V25+X25+Z25+AC25</f>
        <v>2.3099999999999996</v>
      </c>
      <c r="AE25" s="56" t="s">
        <v>67</v>
      </c>
    </row>
    <row r="26" spans="2:31" ht="24" customHeight="1" thickBot="1">
      <c r="B26" s="32">
        <v>21</v>
      </c>
      <c r="C26" s="33" t="s">
        <v>47</v>
      </c>
      <c r="D26" s="32">
        <v>1</v>
      </c>
      <c r="E26" s="32">
        <v>0</v>
      </c>
      <c r="F26" s="32" t="s">
        <v>37</v>
      </c>
      <c r="G26" s="34">
        <v>7.34</v>
      </c>
      <c r="H26" s="38">
        <f>G26*0.3</f>
        <v>2.202</v>
      </c>
      <c r="I26" s="39">
        <v>0</v>
      </c>
      <c r="J26" s="38">
        <f>I26*1</f>
        <v>0</v>
      </c>
      <c r="K26" s="39">
        <v>0</v>
      </c>
      <c r="L26" s="38">
        <f>K26*0.5</f>
        <v>0</v>
      </c>
      <c r="M26" s="39">
        <v>0</v>
      </c>
      <c r="N26" s="38">
        <f>M26*2</f>
        <v>0</v>
      </c>
      <c r="O26" s="40">
        <v>0</v>
      </c>
      <c r="P26" s="41">
        <f>O26*0.3</f>
        <v>0</v>
      </c>
      <c r="Q26" s="39">
        <v>0</v>
      </c>
      <c r="R26" s="38">
        <f>Q26*0.5</f>
        <v>0</v>
      </c>
      <c r="S26" s="39">
        <v>0</v>
      </c>
      <c r="T26" s="38">
        <f>S26*0.5</f>
        <v>0</v>
      </c>
      <c r="U26" s="39">
        <v>0</v>
      </c>
      <c r="V26" s="38">
        <f>U26*1</f>
        <v>0</v>
      </c>
      <c r="W26" s="39">
        <v>0</v>
      </c>
      <c r="X26" s="38">
        <f>W26*0.5</f>
        <v>0</v>
      </c>
      <c r="Y26" s="32">
        <v>0</v>
      </c>
      <c r="Z26" s="38">
        <f>Y26*0.08</f>
        <v>0</v>
      </c>
      <c r="AA26" s="42">
        <v>0</v>
      </c>
      <c r="AB26" s="38">
        <f>AA26/120</f>
        <v>0</v>
      </c>
      <c r="AC26" s="35">
        <f>AB26*0.08</f>
        <v>0</v>
      </c>
      <c r="AD26" s="37">
        <f>H26+J26+L26+N26+P26+R26+T26+V26+X26+Z26+AC26</f>
        <v>2.202</v>
      </c>
      <c r="AE26" s="32" t="s">
        <v>67</v>
      </c>
    </row>
    <row r="27" spans="2:31" ht="24" customHeight="1" thickBot="1">
      <c r="B27" s="56">
        <v>22</v>
      </c>
      <c r="C27" s="31" t="s">
        <v>49</v>
      </c>
      <c r="D27" s="56">
        <v>1</v>
      </c>
      <c r="E27" s="56">
        <v>1</v>
      </c>
      <c r="F27" s="56" t="s">
        <v>38</v>
      </c>
      <c r="G27" s="57">
        <v>6.85</v>
      </c>
      <c r="H27" s="58">
        <f>G27*0.3</f>
        <v>2.0549999999999997</v>
      </c>
      <c r="I27" s="59">
        <v>0</v>
      </c>
      <c r="J27" s="58">
        <f>I27*1</f>
        <v>0</v>
      </c>
      <c r="K27" s="59">
        <v>0</v>
      </c>
      <c r="L27" s="58">
        <f>K27*0.5</f>
        <v>0</v>
      </c>
      <c r="M27" s="59">
        <v>0</v>
      </c>
      <c r="N27" s="58">
        <f>M27*2</f>
        <v>0</v>
      </c>
      <c r="O27" s="60">
        <v>0</v>
      </c>
      <c r="P27" s="61">
        <f>O27*0.3</f>
        <v>0</v>
      </c>
      <c r="Q27" s="59">
        <v>0</v>
      </c>
      <c r="R27" s="58">
        <f>Q27*0.5</f>
        <v>0</v>
      </c>
      <c r="S27" s="59">
        <v>0</v>
      </c>
      <c r="T27" s="58">
        <f>S27*0.5</f>
        <v>0</v>
      </c>
      <c r="U27" s="59">
        <v>0</v>
      </c>
      <c r="V27" s="58">
        <f>U27*1</f>
        <v>0</v>
      </c>
      <c r="W27" s="59">
        <v>0</v>
      </c>
      <c r="X27" s="58">
        <f>W27*0.5</f>
        <v>0</v>
      </c>
      <c r="Y27" s="56">
        <v>0</v>
      </c>
      <c r="Z27" s="58">
        <f>Y27*0.08</f>
        <v>0</v>
      </c>
      <c r="AA27" s="62">
        <v>0</v>
      </c>
      <c r="AB27" s="58">
        <f>AA27/120</f>
        <v>0</v>
      </c>
      <c r="AC27" s="63">
        <f>AB27*0.08</f>
        <v>0</v>
      </c>
      <c r="AD27" s="76">
        <f>H27+J27+L27+N27+P27+R27+T27+V27+X27+Z27+AC27</f>
        <v>2.0549999999999997</v>
      </c>
      <c r="AE27" s="56" t="s">
        <v>67</v>
      </c>
    </row>
  </sheetData>
  <sheetProtection/>
  <mergeCells count="12">
    <mergeCell ref="O4:P4"/>
    <mergeCell ref="Q4:R4"/>
    <mergeCell ref="S4:T4"/>
    <mergeCell ref="U4:V4"/>
    <mergeCell ref="B2:AE2"/>
    <mergeCell ref="AA4:AC4"/>
    <mergeCell ref="G4:H4"/>
    <mergeCell ref="I4:J4"/>
    <mergeCell ref="K4:L4"/>
    <mergeCell ref="M4:N4"/>
    <mergeCell ref="W4:X4"/>
    <mergeCell ref="Y4:Z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45"/>
  <sheetViews>
    <sheetView zoomScalePageLayoutView="0" workbookViewId="0" topLeftCell="A26">
      <selection activeCell="H42" sqref="H42"/>
    </sheetView>
  </sheetViews>
  <sheetFormatPr defaultColWidth="9.140625" defaultRowHeight="12.75"/>
  <cols>
    <col min="2" max="2" width="46.7109375" style="0" customWidth="1"/>
  </cols>
  <sheetData>
    <row r="1" ht="1.5" customHeight="1"/>
    <row r="2" ht="1.5" customHeight="1" thickBot="1"/>
    <row r="3" ht="13.5" hidden="1" thickBot="1"/>
    <row r="4" spans="3:12" ht="13.5" thickBot="1"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/>
      <c r="K4" s="8"/>
      <c r="L4" s="8" t="s">
        <v>15</v>
      </c>
    </row>
    <row r="5" spans="1:12" ht="15.75" thickBot="1">
      <c r="A5" s="22"/>
      <c r="B5" s="16" t="str">
        <f>Φύλλο1!C6</f>
        <v>ΔΕΣΠΟΙΝΑ ΚΑΛΛΙΓΕΡΗ</v>
      </c>
      <c r="C5" s="13">
        <v>96</v>
      </c>
      <c r="D5" s="13">
        <v>640</v>
      </c>
      <c r="E5" s="13">
        <v>350</v>
      </c>
      <c r="F5" s="13">
        <v>462</v>
      </c>
      <c r="G5" s="13">
        <v>231</v>
      </c>
      <c r="H5" s="13">
        <v>192</v>
      </c>
      <c r="I5" s="13">
        <v>0</v>
      </c>
      <c r="J5" s="13">
        <v>0</v>
      </c>
      <c r="K5" s="13"/>
      <c r="L5" s="13">
        <f aca="true" t="shared" si="0" ref="L5:L23">SUM(C5:J5)</f>
        <v>1971</v>
      </c>
    </row>
    <row r="6" spans="2:12" ht="15.75" thickBot="1">
      <c r="B6" s="16" t="str">
        <f>Φύλλο1!C7</f>
        <v>ΒΑΡΔΑΒΑΣ ΓΙΩΡΓΟΣ</v>
      </c>
      <c r="C6" s="13">
        <v>178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/>
      <c r="L6" s="13">
        <f t="shared" si="0"/>
        <v>178</v>
      </c>
    </row>
    <row r="7" spans="2:12" ht="15.75" thickBot="1">
      <c r="B7" s="16" t="str">
        <f>Φύλλο1!C8</f>
        <v>ΔΟΥΛΓΕΡΑΚΗ ΜΑΡΙΑΝΑ</v>
      </c>
      <c r="C7" s="13">
        <v>672</v>
      </c>
      <c r="D7" s="13">
        <v>746</v>
      </c>
      <c r="E7" s="13">
        <v>882</v>
      </c>
      <c r="F7" s="13">
        <v>736</v>
      </c>
      <c r="G7" s="13">
        <v>0</v>
      </c>
      <c r="H7" s="13">
        <v>0</v>
      </c>
      <c r="I7" s="13">
        <v>0</v>
      </c>
      <c r="J7" s="13">
        <v>0</v>
      </c>
      <c r="K7" s="13"/>
      <c r="L7" s="13">
        <f>SUM(C7:J7)</f>
        <v>3036</v>
      </c>
    </row>
    <row r="8" spans="2:12" ht="15.75" thickBot="1">
      <c r="B8" s="16" t="str">
        <f>Φύλλο1!C9</f>
        <v>ΜΑΡΙΑ ΛΥΡΑΡΑΚΗ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/>
      <c r="L8" s="13">
        <f t="shared" si="0"/>
        <v>0</v>
      </c>
    </row>
    <row r="9" spans="2:12" ht="15.75" thickBot="1">
      <c r="B9" s="16" t="str">
        <f>Φύλλο1!C10</f>
        <v>ΑΝΑΣΤΑΣΙΑ ΣΤΡΑΤΟΠΟΥΛΟΥ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3">
        <v>0</v>
      </c>
      <c r="J9" s="13">
        <v>0</v>
      </c>
      <c r="K9" s="13"/>
      <c r="L9" s="13">
        <f t="shared" si="0"/>
        <v>0</v>
      </c>
    </row>
    <row r="10" spans="2:12" ht="15.75" thickBot="1">
      <c r="B10" s="16" t="str">
        <f>Φύλλο1!C11</f>
        <v>ΖΑΧΑΡΙΟΥΔΑΚΗ  ΑΙΚΑΤΕΡΙΝΗ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3">
        <v>0</v>
      </c>
      <c r="J10" s="13">
        <v>0</v>
      </c>
      <c r="K10" s="13"/>
      <c r="L10" s="13">
        <f t="shared" si="0"/>
        <v>0</v>
      </c>
    </row>
    <row r="11" spans="2:12" ht="15.75" thickBot="1">
      <c r="B11" s="16" t="str">
        <f>Φύλλο1!C12</f>
        <v>ΤΣΑΙΝΗΣ ΓΙΑΝΝΗΣ</v>
      </c>
      <c r="C11" s="14">
        <v>754</v>
      </c>
      <c r="D11" s="14">
        <v>679</v>
      </c>
      <c r="E11" s="14">
        <v>0</v>
      </c>
      <c r="F11" s="14">
        <v>0</v>
      </c>
      <c r="G11" s="14">
        <v>0</v>
      </c>
      <c r="H11" s="14">
        <v>0</v>
      </c>
      <c r="I11" s="13">
        <v>0</v>
      </c>
      <c r="J11" s="13">
        <v>0</v>
      </c>
      <c r="K11" s="13"/>
      <c r="L11" s="13">
        <f t="shared" si="0"/>
        <v>1433</v>
      </c>
    </row>
    <row r="12" spans="2:12" ht="15.75" thickBot="1">
      <c r="B12" s="16" t="str">
        <f>Φύλλο1!C13</f>
        <v>ΣΤΕΦΑΝΑΚΗΣ ΠΑΝΤΕΛΗΣ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3">
        <f t="shared" si="0"/>
        <v>0</v>
      </c>
    </row>
    <row r="13" spans="2:12" ht="15.75" thickBot="1">
      <c r="B13" s="16" t="str">
        <f>Φύλλο1!C14</f>
        <v>ΤΖΑΝΑΚΑΚΗΣ ΜΑΝΟΛΗΣ</v>
      </c>
      <c r="C13" s="14">
        <v>108</v>
      </c>
      <c r="D13" s="14">
        <v>108</v>
      </c>
      <c r="E13" s="14">
        <v>54</v>
      </c>
      <c r="F13" s="14">
        <v>54</v>
      </c>
      <c r="G13" s="14">
        <v>0</v>
      </c>
      <c r="H13" s="14">
        <v>0</v>
      </c>
      <c r="I13" s="13">
        <v>0</v>
      </c>
      <c r="J13" s="13">
        <v>0</v>
      </c>
      <c r="K13" s="13"/>
      <c r="L13" s="13">
        <f t="shared" si="0"/>
        <v>324</v>
      </c>
    </row>
    <row r="14" spans="2:12" ht="15.75" thickBot="1">
      <c r="B14" s="16" t="str">
        <f>Φύλλο1!C15</f>
        <v>ΔΗΜΟΠΟΥΛΟΥ ΜΑΡΙΑ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3">
        <v>0</v>
      </c>
      <c r="J14" s="13">
        <v>0</v>
      </c>
      <c r="K14" s="13"/>
      <c r="L14" s="13">
        <f t="shared" si="0"/>
        <v>0</v>
      </c>
    </row>
    <row r="15" spans="2:12" ht="15.75" thickBot="1">
      <c r="B15" s="16" t="str">
        <f>Φύλλο1!C16</f>
        <v>ΔΕΛΑΚΗΣ ΘΕΩΔΟΡΟΣ</v>
      </c>
      <c r="C15" s="14">
        <v>423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3">
        <v>0</v>
      </c>
      <c r="J15" s="13">
        <v>0</v>
      </c>
      <c r="K15" s="13"/>
      <c r="L15" s="13">
        <f t="shared" si="0"/>
        <v>423</v>
      </c>
    </row>
    <row r="16" spans="2:12" ht="15.75" thickBot="1">
      <c r="B16" s="16" t="str">
        <f>Φύλλο1!C17</f>
        <v>ΧΑΛΚΙΑΔΑΚΗΣ  ΝΙΚΟΛΑΟΣ</v>
      </c>
      <c r="C16" s="14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/>
      <c r="L16" s="13">
        <f t="shared" si="0"/>
        <v>5</v>
      </c>
    </row>
    <row r="17" spans="2:12" ht="15.75" thickBot="1">
      <c r="B17" s="16" t="str">
        <f>Φύλλο1!C18</f>
        <v>ΜΙΧΑΛΗΣ ΛΕΜΠΙΔΑΚΗΣ</v>
      </c>
      <c r="C17" s="14">
        <v>912</v>
      </c>
      <c r="D17" s="14">
        <v>800</v>
      </c>
      <c r="E17" s="14">
        <v>0</v>
      </c>
      <c r="F17" s="14">
        <v>0</v>
      </c>
      <c r="G17" s="14">
        <v>0</v>
      </c>
      <c r="H17" s="14">
        <v>0</v>
      </c>
      <c r="I17" s="13">
        <v>0</v>
      </c>
      <c r="J17" s="13">
        <v>0</v>
      </c>
      <c r="K17" s="13"/>
      <c r="L17" s="13">
        <f t="shared" si="0"/>
        <v>1712</v>
      </c>
    </row>
    <row r="18" spans="2:12" ht="15.75" thickBot="1">
      <c r="B18" s="16" t="str">
        <f>Φύλλο1!C19</f>
        <v>ΤΣΙΛΙΓΚΟΥΝΑΚΗ  ΕΛΕΝΗ</v>
      </c>
      <c r="C18" s="14">
        <v>384</v>
      </c>
      <c r="D18" s="14">
        <v>201</v>
      </c>
      <c r="E18" s="14">
        <v>105</v>
      </c>
      <c r="F18" s="14">
        <v>68</v>
      </c>
      <c r="G18" s="14">
        <v>287</v>
      </c>
      <c r="H18" s="14">
        <v>554</v>
      </c>
      <c r="I18" s="14">
        <v>324</v>
      </c>
      <c r="J18" s="14">
        <v>0</v>
      </c>
      <c r="K18" s="14"/>
      <c r="L18" s="13">
        <f t="shared" si="0"/>
        <v>1923</v>
      </c>
    </row>
    <row r="19" spans="2:12" ht="15.75" thickBot="1">
      <c r="B19" s="16" t="str">
        <f>Φύλλο1!C20</f>
        <v>ΠΑΠΑΔΑΚΗ ΜΑΡΙΑ</v>
      </c>
      <c r="C19" s="14">
        <v>204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/>
      <c r="L19" s="13">
        <f t="shared" si="0"/>
        <v>204</v>
      </c>
    </row>
    <row r="20" spans="2:12" ht="15.75" thickBot="1">
      <c r="B20" s="16" t="str">
        <f>Φύλλο1!C21</f>
        <v>ΔΗΜΗΤΡΑΚΑΚΗ ΕΥΑΓΓΕΛΙΑ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/>
      <c r="L20" s="13">
        <f t="shared" si="0"/>
        <v>0</v>
      </c>
    </row>
    <row r="21" spans="2:12" ht="15.75" thickBot="1">
      <c r="B21" s="16" t="str">
        <f>Φύλλο1!C22</f>
        <v>ΧΑΡΙΚΛΕΙΑ ΠΟΛΥΧΡΟΝΑΚΗ</v>
      </c>
      <c r="C21" s="14">
        <v>148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/>
      <c r="L21" s="13">
        <f t="shared" si="0"/>
        <v>148</v>
      </c>
    </row>
    <row r="22" spans="2:12" ht="16.5" thickBot="1">
      <c r="B22" s="15" t="str">
        <f>Φύλλο1!C23</f>
        <v>ΤΖΟΝΑΘΑΝ ΤΟΜΑΣΕΝ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/>
      <c r="L22" s="13">
        <f t="shared" si="0"/>
        <v>0</v>
      </c>
    </row>
    <row r="23" spans="2:12" ht="16.5" thickBot="1">
      <c r="B23" s="15" t="str">
        <f>Φύλλο1!C24</f>
        <v>ΜΑΡΤΖΑΒΑΝΤΖΗΣ ΘΕΩΔΟΡΟΣ</v>
      </c>
      <c r="C23" s="14">
        <v>127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/>
      <c r="L23" s="13">
        <f t="shared" si="0"/>
        <v>127</v>
      </c>
    </row>
    <row r="24" spans="2:12" ht="16.5" thickBot="1">
      <c r="B24" s="15" t="str">
        <f>Φύλλο1!C25</f>
        <v>ΠΑΠΑΔΑΚΗΣ ΕΜΜΑΝΟΥΗΛ</v>
      </c>
      <c r="C24" s="14">
        <v>308</v>
      </c>
      <c r="D24" s="14">
        <v>384</v>
      </c>
      <c r="E24" s="14">
        <v>280</v>
      </c>
      <c r="F24" s="14">
        <v>499</v>
      </c>
      <c r="G24" s="14">
        <v>496</v>
      </c>
      <c r="H24" s="14">
        <v>538</v>
      </c>
      <c r="I24" s="14">
        <v>768</v>
      </c>
      <c r="J24" s="14">
        <v>324</v>
      </c>
      <c r="K24" s="14"/>
      <c r="L24" s="13">
        <f>SUM(C24:J24)</f>
        <v>3597</v>
      </c>
    </row>
    <row r="25" spans="2:12" ht="16.5" thickBot="1">
      <c r="B25" s="15" t="str">
        <f>Φύλλο1!C26</f>
        <v>ΓΙΩΡΓΟΣ ΜΑΣΕΛΗΣ </v>
      </c>
      <c r="C25" s="14">
        <v>159</v>
      </c>
      <c r="D25" s="14">
        <v>152</v>
      </c>
      <c r="E25" s="14">
        <v>148</v>
      </c>
      <c r="F25" s="14">
        <v>184</v>
      </c>
      <c r="G25" s="14">
        <v>74</v>
      </c>
      <c r="H25" s="14">
        <v>66</v>
      </c>
      <c r="I25" s="14">
        <v>360</v>
      </c>
      <c r="J25" s="14">
        <v>0</v>
      </c>
      <c r="K25" s="14"/>
      <c r="L25" s="13">
        <f>SUM(C25:J25)</f>
        <v>1143</v>
      </c>
    </row>
    <row r="26" ht="13.5" thickBot="1">
      <c r="L26" s="13"/>
    </row>
    <row r="27" ht="13.5" thickBot="1">
      <c r="L27" s="17"/>
    </row>
    <row r="28" spans="2:12" ht="18.75" thickBot="1">
      <c r="B28" s="18" t="e">
        <f>Φύλλο1!#REF!</f>
        <v>#REF!</v>
      </c>
      <c r="C28" s="14">
        <v>872</v>
      </c>
      <c r="D28" s="14">
        <v>360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/>
      <c r="L28" s="13">
        <f aca="true" t="shared" si="1" ref="L28:L45">SUM(C28:J28)</f>
        <v>1232</v>
      </c>
    </row>
    <row r="29" spans="2:12" ht="18.75" thickBot="1">
      <c r="B29" s="18" t="e">
        <f>Φύλλο1!#REF!</f>
        <v>#REF!</v>
      </c>
      <c r="C29" s="19">
        <v>1260</v>
      </c>
      <c r="D29" s="19">
        <v>980</v>
      </c>
      <c r="E29" s="19">
        <v>590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/>
      <c r="L29" s="13">
        <f t="shared" si="1"/>
        <v>2830</v>
      </c>
    </row>
    <row r="30" spans="2:12" ht="18.75" thickBot="1">
      <c r="B30" s="18" t="e">
        <f>Φύλλο1!#REF!</f>
        <v>#REF!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/>
      <c r="L30" s="13">
        <f t="shared" si="1"/>
        <v>0</v>
      </c>
    </row>
    <row r="31" spans="2:12" ht="18.75" thickBot="1">
      <c r="B31" s="18" t="e">
        <f>Φύλλο1!#REF!</f>
        <v>#REF!</v>
      </c>
      <c r="C31" s="19">
        <v>42</v>
      </c>
      <c r="D31" s="19">
        <v>84</v>
      </c>
      <c r="E31" s="19">
        <v>84</v>
      </c>
      <c r="F31" s="19">
        <v>42</v>
      </c>
      <c r="G31" s="19">
        <v>0</v>
      </c>
      <c r="H31" s="19">
        <v>0</v>
      </c>
      <c r="I31" s="19">
        <v>0</v>
      </c>
      <c r="J31" s="19">
        <v>0</v>
      </c>
      <c r="K31" s="19"/>
      <c r="L31" s="13">
        <f t="shared" si="1"/>
        <v>252</v>
      </c>
    </row>
    <row r="32" spans="2:12" ht="18.75" thickBot="1">
      <c r="B32" s="18" t="e">
        <f>Φύλλο1!#REF!</f>
        <v>#REF!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/>
      <c r="J32" s="19">
        <v>0</v>
      </c>
      <c r="K32" s="19"/>
      <c r="L32" s="13">
        <f t="shared" si="1"/>
        <v>0</v>
      </c>
    </row>
    <row r="33" spans="2:13" ht="18.75" thickBot="1">
      <c r="B33" s="18" t="e">
        <f>Φύλλο1!#REF!</f>
        <v>#REF!</v>
      </c>
      <c r="C33" s="19">
        <v>144</v>
      </c>
      <c r="D33" s="19">
        <v>240</v>
      </c>
      <c r="E33" s="19">
        <v>288</v>
      </c>
      <c r="F33" s="19">
        <v>240</v>
      </c>
      <c r="G33" s="19">
        <v>72</v>
      </c>
      <c r="H33" s="19">
        <v>390</v>
      </c>
      <c r="I33" s="19">
        <v>192</v>
      </c>
      <c r="J33" s="19">
        <v>96</v>
      </c>
      <c r="K33" s="19">
        <v>156</v>
      </c>
      <c r="L33" s="13">
        <f>SUM(C33:K33)</f>
        <v>1818</v>
      </c>
      <c r="M33" s="20" t="s">
        <v>0</v>
      </c>
    </row>
    <row r="34" spans="2:12" ht="18.75" thickBot="1">
      <c r="B34" s="18" t="e">
        <f>Φύλλο1!#REF!</f>
        <v>#REF!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3">
        <f>SUM(C34:K34)</f>
        <v>0</v>
      </c>
    </row>
    <row r="35" spans="2:12" ht="18.75" thickBot="1">
      <c r="B35" s="18" t="e">
        <f>Φύλλο1!#REF!</f>
        <v>#REF!</v>
      </c>
      <c r="C35" s="19">
        <v>24</v>
      </c>
      <c r="D35" s="19">
        <v>24</v>
      </c>
      <c r="E35" s="19">
        <v>24</v>
      </c>
      <c r="F35" s="19">
        <v>24</v>
      </c>
      <c r="G35" s="19">
        <v>24</v>
      </c>
      <c r="H35" s="19">
        <v>24</v>
      </c>
      <c r="I35" s="19">
        <v>24</v>
      </c>
      <c r="J35" s="21" t="s">
        <v>0</v>
      </c>
      <c r="K35" s="19"/>
      <c r="L35" s="13">
        <f t="shared" si="1"/>
        <v>168</v>
      </c>
    </row>
    <row r="36" spans="2:12" ht="18.75" thickBot="1">
      <c r="B36" s="18" t="e">
        <f>Φύλλο1!#REF!</f>
        <v>#REF!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3">
        <f>SUM(C36:K36)</f>
        <v>0</v>
      </c>
    </row>
    <row r="37" spans="2:12" ht="18.75" thickBot="1">
      <c r="B37" s="18" t="e">
        <f>Φύλλο1!#REF!</f>
        <v>#REF!</v>
      </c>
      <c r="C37" s="21" t="s">
        <v>63</v>
      </c>
      <c r="D37" s="21" t="s">
        <v>63</v>
      </c>
      <c r="E37" s="21" t="s">
        <v>63</v>
      </c>
      <c r="F37" s="21" t="s">
        <v>63</v>
      </c>
      <c r="G37" s="21" t="s">
        <v>63</v>
      </c>
      <c r="H37" s="21" t="s">
        <v>63</v>
      </c>
      <c r="I37" s="21" t="s">
        <v>63</v>
      </c>
      <c r="J37" s="21" t="s">
        <v>63</v>
      </c>
      <c r="K37" s="21" t="s">
        <v>63</v>
      </c>
      <c r="L37" s="13">
        <f>SUM(C37:K37)</f>
        <v>0</v>
      </c>
    </row>
    <row r="38" spans="2:12" ht="18.75" thickBot="1">
      <c r="B38" s="18" t="e">
        <f>Φύλλο1!#REF!</f>
        <v>#REF!</v>
      </c>
      <c r="C38" s="21" t="s">
        <v>63</v>
      </c>
      <c r="D38" s="21" t="s">
        <v>63</v>
      </c>
      <c r="E38" s="21" t="s">
        <v>63</v>
      </c>
      <c r="F38" s="21" t="s">
        <v>63</v>
      </c>
      <c r="G38" s="21" t="s">
        <v>63</v>
      </c>
      <c r="H38" s="21" t="s">
        <v>63</v>
      </c>
      <c r="I38" s="21" t="s">
        <v>63</v>
      </c>
      <c r="J38" s="21" t="s">
        <v>63</v>
      </c>
      <c r="K38" s="21" t="s">
        <v>63</v>
      </c>
      <c r="L38" s="13">
        <f>SUM(C38:K38)</f>
        <v>0</v>
      </c>
    </row>
    <row r="39" spans="2:12" ht="18.75" thickBot="1">
      <c r="B39" s="18" t="e">
        <f>Φύλλο1!#REF!</f>
        <v>#REF!</v>
      </c>
      <c r="C39" s="19"/>
      <c r="D39" s="19"/>
      <c r="E39" s="19"/>
      <c r="F39" s="19"/>
      <c r="G39" s="19"/>
      <c r="H39" s="19"/>
      <c r="I39" s="19"/>
      <c r="J39" s="19"/>
      <c r="K39" s="19"/>
      <c r="L39" s="13">
        <f t="shared" si="1"/>
        <v>0</v>
      </c>
    </row>
    <row r="40" spans="2:12" ht="18.75" thickBot="1">
      <c r="B40" s="18" t="e">
        <f>Φύλλο1!#REF!</f>
        <v>#REF!</v>
      </c>
      <c r="C40" s="19"/>
      <c r="D40" s="19"/>
      <c r="E40" s="19"/>
      <c r="F40" s="19"/>
      <c r="G40" s="19"/>
      <c r="H40" s="19"/>
      <c r="I40" s="19"/>
      <c r="J40" s="19"/>
      <c r="K40" s="19"/>
      <c r="L40" s="13">
        <f t="shared" si="1"/>
        <v>0</v>
      </c>
    </row>
    <row r="41" spans="2:12" ht="18.75" thickBot="1">
      <c r="B41" s="18" t="e">
        <f>Φύλλο1!#REF!</f>
        <v>#REF!</v>
      </c>
      <c r="C41" s="21" t="s">
        <v>63</v>
      </c>
      <c r="D41" s="21" t="s">
        <v>63</v>
      </c>
      <c r="E41" s="21" t="s">
        <v>63</v>
      </c>
      <c r="F41" s="21" t="s">
        <v>63</v>
      </c>
      <c r="G41" s="21" t="s">
        <v>63</v>
      </c>
      <c r="H41" s="21" t="s">
        <v>63</v>
      </c>
      <c r="I41" s="21" t="s">
        <v>63</v>
      </c>
      <c r="J41" s="21" t="s">
        <v>63</v>
      </c>
      <c r="K41" s="21" t="s">
        <v>63</v>
      </c>
      <c r="L41" s="13">
        <f>SUM(C41:K41)</f>
        <v>0</v>
      </c>
    </row>
    <row r="42" spans="2:12" ht="18.75" thickBot="1">
      <c r="B42" s="18" t="e">
        <f>Φύλλο1!#REF!</f>
        <v>#REF!</v>
      </c>
      <c r="C42" s="19">
        <f>9*48</f>
        <v>432</v>
      </c>
      <c r="D42" s="19">
        <v>16</v>
      </c>
      <c r="E42" s="19">
        <v>160</v>
      </c>
      <c r="F42" s="19">
        <v>120</v>
      </c>
      <c r="G42" s="19">
        <v>160</v>
      </c>
      <c r="H42" s="19"/>
      <c r="I42" s="19"/>
      <c r="J42" s="19"/>
      <c r="K42" s="19"/>
      <c r="L42" s="13">
        <f t="shared" si="1"/>
        <v>888</v>
      </c>
    </row>
    <row r="43" spans="2:12" ht="18.75" thickBot="1">
      <c r="B43" s="18" t="e">
        <f>Φύλλο1!#REF!</f>
        <v>#REF!</v>
      </c>
      <c r="C43" s="19"/>
      <c r="D43" s="19"/>
      <c r="E43" s="19"/>
      <c r="F43" s="19"/>
      <c r="G43" s="19"/>
      <c r="H43" s="19"/>
      <c r="I43" s="19"/>
      <c r="J43" s="19"/>
      <c r="K43" s="19"/>
      <c r="L43" s="13">
        <f t="shared" si="1"/>
        <v>0</v>
      </c>
    </row>
    <row r="44" spans="2:12" ht="18.75" thickBot="1">
      <c r="B44" s="18" t="e">
        <f>Φύλλο1!#REF!</f>
        <v>#REF!</v>
      </c>
      <c r="C44" s="19"/>
      <c r="D44" s="19"/>
      <c r="E44" s="19"/>
      <c r="F44" s="19"/>
      <c r="G44" s="19"/>
      <c r="H44" s="19"/>
      <c r="I44" s="19"/>
      <c r="J44" s="19"/>
      <c r="K44" s="19"/>
      <c r="L44" s="13">
        <f t="shared" si="1"/>
        <v>0</v>
      </c>
    </row>
    <row r="45" spans="2:12" ht="18.75" thickBot="1">
      <c r="B45" s="18" t="e">
        <f>Φύλλο1!#REF!</f>
        <v>#REF!</v>
      </c>
      <c r="C45" s="19"/>
      <c r="D45" s="19"/>
      <c r="E45" s="19"/>
      <c r="F45" s="19"/>
      <c r="G45" s="19"/>
      <c r="H45" s="19"/>
      <c r="I45" s="19"/>
      <c r="J45" s="19"/>
      <c r="K45" s="19"/>
      <c r="L45" s="13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SNIPE</dc:creator>
  <cp:keywords/>
  <dc:description/>
  <cp:lastModifiedBy>DOPAFMAI</cp:lastModifiedBy>
  <cp:lastPrinted>2016-01-12T08:45:21Z</cp:lastPrinted>
  <dcterms:created xsi:type="dcterms:W3CDTF">2015-12-21T17:20:32Z</dcterms:created>
  <dcterms:modified xsi:type="dcterms:W3CDTF">2016-01-12T10:11:04Z</dcterms:modified>
  <cp:category/>
  <cp:version/>
  <cp:contentType/>
  <cp:contentStatus/>
</cp:coreProperties>
</file>